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3. - Odvodnění zpevně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'D.1.3. - Odvodnění zpevně...'!$C$122:$K$193</definedName>
    <definedName name="_xlnm.Print_Area" localSheetId="1">'D.1.3. - Odvodnění zpevně...'!$C$4:$J$76,'D.1.3. - Odvodnění zpevně...'!$C$82:$J$104,'D.1.3. - Odvodnění zpevně...'!$C$110:$K$193</definedName>
    <definedName name="_xlnm.Print_Titles" localSheetId="1">'D.1.3. - Odvodnění zpevně...'!$122:$122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K193"/>
  <c r="BK192"/>
  <c r="J192"/>
  <c r="J193"/>
  <c r="BE193"/>
  <c r="J10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8"/>
  <c r="BH168"/>
  <c r="BG168"/>
  <c r="BF168"/>
  <c r="T168"/>
  <c r="T167"/>
  <c r="R168"/>
  <c r="R167"/>
  <c r="P168"/>
  <c r="P167"/>
  <c r="BK168"/>
  <c r="BK167"/>
  <c r="J167"/>
  <c r="J168"/>
  <c r="BE168"/>
  <c r="J102"/>
  <c r="BI162"/>
  <c r="BH162"/>
  <c r="BG162"/>
  <c r="BF162"/>
  <c r="T162"/>
  <c r="T161"/>
  <c r="R162"/>
  <c r="R161"/>
  <c r="P162"/>
  <c r="P161"/>
  <c r="BK162"/>
  <c r="BK161"/>
  <c r="J161"/>
  <c r="J162"/>
  <c r="BE162"/>
  <c r="J10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100"/>
  <c r="BI154"/>
  <c r="BH154"/>
  <c r="BG154"/>
  <c r="BF154"/>
  <c r="T154"/>
  <c r="T153"/>
  <c r="R154"/>
  <c r="R153"/>
  <c r="P154"/>
  <c r="P153"/>
  <c r="BK154"/>
  <c r="BK153"/>
  <c r="J153"/>
  <c r="J154"/>
  <c r="BE154"/>
  <c r="J99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<sst xmlns="http://schemas.openxmlformats.org/spreadsheetml/2006/main">
  <si>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</si>
  <si>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</si>
  <si>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</si>
  <si>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</si>
  <si>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</si>
  <si>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{e23830d2-d7c8-44e1-a433-3e0bb9983c03}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</si>
  <si>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</si>
  <si>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</si>
  <si>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</si>
  <si>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</si>
  <si>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</si>
  <si>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</si>
  <si>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</si>
  <si>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</si>
  <si>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20191014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</si>
  <si>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</si>
  <si>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</si>
  <si>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u zimního stadionu Rychnov nad Kněžnou</t>
  </si>
  <si>
    <t>KSO:</t>
  </si>
  <si>
    <t>CC-CZ:</t>
  </si>
  <si>
    <t>Místo:</t>
  </si>
  <si>
    <t xml:space="preserve"> </t>
  </si>
  <si>
    <t>Datum:</t>
  </si>
  <si>
    <t>14. 10. 2019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</si>
  <si>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</si>
  <si>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</si>
  <si>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</si>
  <si>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</si>
  <si>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</si>
  <si>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</si>
  <si>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</si>
  <si>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</si>
  <si>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</si>
  <si>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</si>
  <si>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</si>
  <si>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</si>
  <si>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</si>
  <si>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</si>
  <si>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</si>
  <si>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</si>
  <si>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</si>
  <si>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</si>
  <si>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</si>
  <si>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</si>
  <si>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</si>
  <si>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</si>
  <si>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</si>
  <si>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</si>
  <si>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</si>
  <si>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</si>
  <si>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</si>
  <si>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</si>
  <si>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</si>
  <si>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</si>
  <si>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</si>
  <si>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</si>
  <si>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</si>
  <si>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</si>
  <si>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</si>
  <si>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</si>
  <si>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</si>
  <si>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</si>
  <si>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</si>
  <si>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</si>
  <si>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</si>
  <si>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</si>
  <si>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</si>
  <si>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</si>
  <si>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</si>
  <si>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</si>
  <si>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</si>
  <si>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</si>
  <si>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</si>
  <si>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</si>
  <si>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</si>
  <si>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</si>
  <si>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</si>
  <si>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</si>
  <si>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</si>
  <si>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D.1.3.</t>
  </si>
  <si>
    <t>Odvodnění zpevněných ploch</t>
  </si>
  <si>
    <t>STA</t>
  </si>
  <si>
    <t>{38f24ab7-2ae4-40fa-af2e-604dc501e06f}</t>
  </si>
  <si>
    <t>2</t>
  </si>
  <si>
    <t>KRYCÍ LIST SOUPISU PRACÍ</t>
  </si>
  <si>
    <t>Objekt:</t>
  </si>
  <si>
    <t>D.1.3. - Odvodnění zpevněných ploch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</si>
  <si>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</si>
  <si>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</si>
  <si>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</si>
  <si>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</si>
  <si>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</si>
  <si>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</si>
  <si>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</si>
  <si>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</si>
  <si>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</si>
  <si>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</si>
  <si>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</si>
  <si>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</si>
  <si>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</si>
  <si>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</si>
  <si>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</si>
  <si>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</si>
  <si>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</si>
  <si>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</si>
  <si>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</si>
  <si>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</si>
  <si>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</si>
  <si>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</si>
  <si>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</si>
  <si>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</si>
  <si>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</si>
  <si>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</si>
  <si>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</si>
  <si>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</si>
  <si>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</si>
  <si>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</si>
  <si>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</si>
  <si>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</si>
  <si>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</si>
  <si>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</si>
  <si>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</si>
  <si>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-606804982</t>
  </si>
  <si>
    <t>VV</t>
  </si>
  <si>
    <t>odečteno digitálně z podélného profilu</t>
  </si>
  <si>
    <t>"stoky" (109,56+80,59)</t>
  </si>
  <si>
    <t>"přípojky" 42*1,1*0,8</t>
  </si>
  <si>
    <t>Součet</t>
  </si>
  <si>
    <t>132201209</t>
  </si>
  <si>
    <t>Příplatek za lepivost k hloubení rýh š do 2000 mm v hornině tř. 3</t>
  </si>
  <si>
    <t>2093346559</t>
  </si>
  <si>
    <t>3</t>
  </si>
  <si>
    <t>151811131</t>
  </si>
  <si>
    <t>Osazení pažicího boxu hl výkopu do 4 m š do 1,2 m</t>
  </si>
  <si>
    <t>m2</t>
  </si>
  <si>
    <t>487373297</t>
  </si>
  <si>
    <t>"stoky" (91,3+67,16)*2</t>
  </si>
  <si>
    <t>"přípojky" 42*1,1*2</t>
  </si>
  <si>
    <t>151811231</t>
  </si>
  <si>
    <t>Odstranění pažicího boxu hl výkopu do 4 m š do 1,2 m</t>
  </si>
  <si>
    <t>1282197114</t>
  </si>
  <si>
    <t>5</t>
  </si>
  <si>
    <t>161101101</t>
  </si>
  <si>
    <t>Svislé přemístění výkopku z horniny tř. 1 až 4 hl výkopu do 2,5 m</t>
  </si>
  <si>
    <t>2059373701</t>
  </si>
  <si>
    <t>6</t>
  </si>
  <si>
    <t>162701105</t>
  </si>
  <si>
    <t>Vodorovné přemístění do 10000 m výkopku/sypaniny z horniny tř. 1 až 4</t>
  </si>
  <si>
    <t>1974165409</t>
  </si>
  <si>
    <t>13,68+42,84</t>
  </si>
  <si>
    <t>7</t>
  </si>
  <si>
    <t>171201201</t>
  </si>
  <si>
    <t>Uložení sypaniny na skládky</t>
  </si>
  <si>
    <t>-105940568</t>
  </si>
  <si>
    <t>8</t>
  </si>
  <si>
    <t>171201211</t>
  </si>
  <si>
    <t>Poplatek za uložení stavebního odpadu - zeminy a kameniva na skládce</t>
  </si>
  <si>
    <t>t</t>
  </si>
  <si>
    <t>327321514</t>
  </si>
  <si>
    <t>56,52*1,8</t>
  </si>
  <si>
    <t>9</t>
  </si>
  <si>
    <t>174102101</t>
  </si>
  <si>
    <t>Zásyp jam, šachet a rýh do 30 m3 sypaninou se zhutněním při překopech inženýrských sítí</t>
  </si>
  <si>
    <t>-1183944774</t>
  </si>
  <si>
    <t>227,11-56,52</t>
  </si>
  <si>
    <t>10</t>
  </si>
  <si>
    <t>175111101</t>
  </si>
  <si>
    <t>Obsypání potrubí ručně sypaninou bez prohození sítem, uloženou do 3 m</t>
  </si>
  <si>
    <t>-1903607122</t>
  </si>
  <si>
    <t>"stoky" (30*1,2*0,35+42*1,2*0,35)</t>
  </si>
  <si>
    <t>"přípojky" 42*0,25*1,2</t>
  </si>
  <si>
    <t>11</t>
  </si>
  <si>
    <t>M</t>
  </si>
  <si>
    <t>58331200</t>
  </si>
  <si>
    <t>štěrkopísek netříděný zásypový</t>
  </si>
  <si>
    <t>-1797929026</t>
  </si>
  <si>
    <t>42,84*1,8</t>
  </si>
  <si>
    <t>Zakládání</t>
  </si>
  <si>
    <t>12</t>
  </si>
  <si>
    <t>212752212</t>
  </si>
  <si>
    <t>Trativod z drenážních trubek plastových flexibilních D do 100 mm včetně lože otevřený výkop</t>
  </si>
  <si>
    <t>m</t>
  </si>
  <si>
    <t>932081465</t>
  </si>
  <si>
    <t>30+42+42</t>
  </si>
  <si>
    <t>Svislé a kompletní konstrukce</t>
  </si>
  <si>
    <t>13</t>
  </si>
  <si>
    <t>359901111</t>
  </si>
  <si>
    <t>Vyčištění stok</t>
  </si>
  <si>
    <t>-1524084046</t>
  </si>
  <si>
    <t>14</t>
  </si>
  <si>
    <t>359901211</t>
  </si>
  <si>
    <t>Monitoring stoky jakékoli výšky na nové kanalizaci</t>
  </si>
  <si>
    <t>50331257</t>
  </si>
  <si>
    <t>30+42</t>
  </si>
  <si>
    <t>Vodorovné konstrukce</t>
  </si>
  <si>
    <t>451573111</t>
  </si>
  <si>
    <t>Lože pod potrubí otevřený výkop ze štěrkopísku</t>
  </si>
  <si>
    <t>1656770193</t>
  </si>
  <si>
    <t>"stoky" 0,1*1,2*(30+42)</t>
  </si>
  <si>
    <t>"přípojky" 0,1*1,2*42</t>
  </si>
  <si>
    <t>Trubní vedení</t>
  </si>
  <si>
    <t>16</t>
  </si>
  <si>
    <t>871315231</t>
  </si>
  <si>
    <t>Kanalizační potrubí z tvrdého PVC jednovrstvé tuhost třídy SN10 DN 160</t>
  </si>
  <si>
    <t>-105159896</t>
  </si>
  <si>
    <t>"přípojky" 42</t>
  </si>
  <si>
    <t>17</t>
  </si>
  <si>
    <t>871365241</t>
  </si>
  <si>
    <t>Kanalizační potrubí z tvrdého PVC vícevrstvé tuhost třídy SN12 DN 250</t>
  </si>
  <si>
    <t>1740299410</t>
  </si>
  <si>
    <t>"stoka D1" 41,5</t>
  </si>
  <si>
    <t>"stoka D2" 29,2</t>
  </si>
  <si>
    <t>18</t>
  </si>
  <si>
    <t>894411121</t>
  </si>
  <si>
    <t>Zřízení šachet kanalizačních z betonových dílců na potrubí DN nad 200 do 300 dno beton tř. C 25/30</t>
  </si>
  <si>
    <t>kus</t>
  </si>
  <si>
    <t>-1996531770</t>
  </si>
  <si>
    <t>19</t>
  </si>
  <si>
    <t>59224029</t>
  </si>
  <si>
    <t xml:space="preserve">dno betonové šachtové DN do 300 betonový žlab i nástupnice   100 x 78,5 x 15 cm</t>
  </si>
  <si>
    <t>-1594059194</t>
  </si>
  <si>
    <t>20</t>
  </si>
  <si>
    <t>59224050</t>
  </si>
  <si>
    <t>skruž pro kanalizační šachty se zabudovanými stupadly 100 x 25 x 12 cm</t>
  </si>
  <si>
    <t>-1672394797</t>
  </si>
  <si>
    <t>59224051</t>
  </si>
  <si>
    <t>skruž pro kanalizační šachty se zabudovanými stupadly 100 x 50 x 12 cm</t>
  </si>
  <si>
    <t>-801848596</t>
  </si>
  <si>
    <t>22</t>
  </si>
  <si>
    <t>59224052</t>
  </si>
  <si>
    <t>skruž pro kanalizační šachty se zabudovanými stupadly 100 x 100 x 12 cm</t>
  </si>
  <si>
    <t>249263845</t>
  </si>
  <si>
    <t>23</t>
  </si>
  <si>
    <t>59224168</t>
  </si>
  <si>
    <t>skruž betonová přechodová 62,5/100x60x12 cm, stupadla poplastovaná kapsová</t>
  </si>
  <si>
    <t>1558591115</t>
  </si>
  <si>
    <t>24</t>
  </si>
  <si>
    <t>59224185</t>
  </si>
  <si>
    <t>prstenec šachtový vyrovnávací betonový 625x120x60mm</t>
  </si>
  <si>
    <t>1990127608</t>
  </si>
  <si>
    <t>25</t>
  </si>
  <si>
    <t>59224176</t>
  </si>
  <si>
    <t>prstenec šachtový vyrovnávací betonový 625x120x80mm</t>
  </si>
  <si>
    <t>-373294861</t>
  </si>
  <si>
    <t>26</t>
  </si>
  <si>
    <t>59224187</t>
  </si>
  <si>
    <t>prstenec šachtový vyrovnávací betonový 625x120x100mm</t>
  </si>
  <si>
    <t>18258091</t>
  </si>
  <si>
    <t>27</t>
  </si>
  <si>
    <t>59224188</t>
  </si>
  <si>
    <t>prstenec šachtový vyrovnávací betonový 625x120x120mm</t>
  </si>
  <si>
    <t>1349330414</t>
  </si>
  <si>
    <t>28</t>
  </si>
  <si>
    <t>895941311</t>
  </si>
  <si>
    <t>Zřízení vpusti kanalizační uliční z betonových dílců typ UVB-50</t>
  </si>
  <si>
    <t>CS ÚRS 2018 01</t>
  </si>
  <si>
    <t>-1234310334</t>
  </si>
  <si>
    <t>29</t>
  </si>
  <si>
    <t>59221645</t>
  </si>
  <si>
    <t>komplet vpusťový základní (pero,drážka) betonový včetně mříže</t>
  </si>
  <si>
    <t>1899005034</t>
  </si>
  <si>
    <t>30</t>
  </si>
  <si>
    <t>899311114</t>
  </si>
  <si>
    <t>Osazení poklopů s rámem hmotnosti nad 150 kg</t>
  </si>
  <si>
    <t>-422077402</t>
  </si>
  <si>
    <t>"šachty" 6</t>
  </si>
  <si>
    <t>31</t>
  </si>
  <si>
    <t>55241010</t>
  </si>
  <si>
    <t>poklop třída B 125, kruhový rám, vstup 600 mm s ventilací</t>
  </si>
  <si>
    <t>547394838</t>
  </si>
  <si>
    <t>32</t>
  </si>
  <si>
    <t>55241021</t>
  </si>
  <si>
    <t>poklop šachtový třída D 400, čtvercový rám 850, vstup 600 mm, s ventilací</t>
  </si>
  <si>
    <t>977076875</t>
  </si>
  <si>
    <t>33</t>
  </si>
  <si>
    <t>899722112</t>
  </si>
  <si>
    <t>Krytí potrubí z plastů výstražnou fólií z PVC 25 cm</t>
  </si>
  <si>
    <t>1806241185</t>
  </si>
  <si>
    <t>998</t>
  </si>
  <si>
    <t>Přesun hmot</t>
  </si>
  <si>
    <t>34</t>
  </si>
  <si>
    <t>998276101</t>
  </si>
  <si>
    <t>Přesun hmot pro trubní vedení z trub z plastických hmot otevřený výkop</t>
  </si>
  <si>
    <t>-2095793254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</si>
</sst>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26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26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26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26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26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20191014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Parkoviště u zimního stadionu Rychnov nad Kněžnou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14. 10. 2019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'D.1.3. - Odvodnění zpevně...'!J30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'D.1.3. - Odvodnění zpevně...'!P123</f>
        <v>0</v>
      </c>
      <c r="AV95" s="128">
        <f>'D.1.3. - Odvodnění zpevně...'!J33</f>
        <v>0</v>
      </c>
      <c r="AW95" s="128">
        <f>'D.1.3. - Odvodnění zpevně...'!J34</f>
        <v>0</v>
      </c>
      <c r="AX95" s="128">
        <f>'D.1.3. - Odvodnění zpevně...'!J35</f>
        <v>0</v>
      </c>
      <c r="AY95" s="128">
        <f>'D.1.3. - Odvodnění zpevně...'!J36</f>
        <v>0</v>
      </c>
      <c r="AZ95" s="128">
        <f>'D.1.3. - Odvodnění zpevně...'!F33</f>
        <v>0</v>
      </c>
      <c r="BA95" s="128">
        <f>'D.1.3. - Odvodnění zpevně...'!F34</f>
        <v>0</v>
      </c>
      <c r="BB95" s="128">
        <f>'D.1.3. - Odvodnění zpevně...'!F35</f>
        <v>0</v>
      </c>
      <c r="BC95" s="128">
        <f>'D.1.3. - Odvodnění zpevně...'!F36</f>
        <v>0</v>
      </c>
      <c r="BD95" s="130">
        <f>'D.1.3. - Odvodnění zpevně...'!F37</f>
        <v>0</v>
      </c>
      <c r="BE95" s="7"/>
      <c r="BT95" s="131" t="s">
        <v>8</v>
      </c>
      <c r="BV95" s="131" t="s">
        <v>76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7NF7zs2rbXxnDGHGH6/aIXOZok0LLEJkN/4Mw806HvLCiE9fVQ6uhLXXzPbyoxKKs9N+bFZdYRdG/X7hb5Q/vA==" hashValue="KgRfainU9KcL/D9LTyEABs2PbgH80WBQCfgVepY1boJkGzZ7fod3qhJJh9QLCNC2vhAQidm2YluEBcRlEUsrb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D.1.3. - Odvodnění zpevn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0"/>
      <c r="AT3" s="17" t="s">
        <v>83</v>
      </c>
    </row>
    <row r="4" s="1" customFormat="1" ht="24.96" customHeight="1">
      <c r="B4" s="20"/>
      <c r="D4" s="136" t="s">
        <v>84</v>
      </c>
      <c r="I4" s="132"/>
      <c r="L4" s="20"/>
      <c r="M4" s="137" t="s">
        <v>11</v>
      </c>
      <c r="AT4" s="17" t="s">
        <v>4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8" t="s">
        <v>16</v>
      </c>
      <c r="I6" s="132"/>
      <c r="L6" s="20"/>
    </row>
    <row r="7" s="1" customFormat="1" ht="16.5" customHeight="1">
      <c r="B7" s="20"/>
      <c r="E7" s="139" t="str">
        <f>'Rekapitulace stavby'!K6</f>
        <v>Parkoviště u zimního stadionu Rychnov nad Kněžnou</v>
      </c>
      <c r="F7" s="138"/>
      <c r="G7" s="138"/>
      <c r="H7" s="138"/>
      <c r="I7" s="132"/>
      <c r="L7" s="20"/>
    </row>
    <row r="8" s="2" customFormat="1" ht="12" customHeight="1">
      <c r="A8" s="38"/>
      <c r="B8" s="44"/>
      <c r="C8" s="38"/>
      <c r="D8" s="138" t="s">
        <v>85</v>
      </c>
      <c r="E8" s="38"/>
      <c r="F8" s="38"/>
      <c r="G8" s="38"/>
      <c r="H8" s="38"/>
      <c r="I8" s="140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1" t="s">
        <v>86</v>
      </c>
      <c r="F9" s="38"/>
      <c r="G9" s="38"/>
      <c r="H9" s="38"/>
      <c r="I9" s="140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0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8" t="s">
        <v>18</v>
      </c>
      <c r="E11" s="38"/>
      <c r="F11" s="142" t="s">
        <v>1</v>
      </c>
      <c r="G11" s="38"/>
      <c r="H11" s="38"/>
      <c r="I11" s="143" t="s">
        <v>19</v>
      </c>
      <c r="J11" s="142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8" t="s">
        <v>20</v>
      </c>
      <c r="E12" s="38"/>
      <c r="F12" s="142" t="s">
        <v>21</v>
      </c>
      <c r="G12" s="38"/>
      <c r="H12" s="38"/>
      <c r="I12" s="143" t="s">
        <v>22</v>
      </c>
      <c r="J12" s="144" t="str">
        <f>'Rekapitulace stavby'!AN8</f>
        <v>14. 10. 2019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0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24</v>
      </c>
      <c r="E14" s="38"/>
      <c r="F14" s="38"/>
      <c r="G14" s="38"/>
      <c r="H14" s="38"/>
      <c r="I14" s="143" t="s">
        <v>25</v>
      </c>
      <c r="J14" s="142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tr">
        <f>IF('Rekapitulace stavby'!E11="","",'Rekapitulace stavby'!E11)</f>
        <v xml:space="preserve"> </v>
      </c>
      <c r="F15" s="38"/>
      <c r="G15" s="38"/>
      <c r="H15" s="38"/>
      <c r="I15" s="143" t="s">
        <v>27</v>
      </c>
      <c r="J15" s="142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0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8" t="s">
        <v>28</v>
      </c>
      <c r="E17" s="38"/>
      <c r="F17" s="38"/>
      <c r="G17" s="38"/>
      <c r="H17" s="38"/>
      <c r="I17" s="143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43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0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8" t="s">
        <v>30</v>
      </c>
      <c r="E20" s="38"/>
      <c r="F20" s="38"/>
      <c r="G20" s="38"/>
      <c r="H20" s="38"/>
      <c r="I20" s="143" t="s">
        <v>25</v>
      </c>
      <c r="J20" s="142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tr">
        <f>IF('Rekapitulace stavby'!E17="","",'Rekapitulace stavby'!E17)</f>
        <v xml:space="preserve"> </v>
      </c>
      <c r="F21" s="38"/>
      <c r="G21" s="38"/>
      <c r="H21" s="38"/>
      <c r="I21" s="143" t="s">
        <v>27</v>
      </c>
      <c r="J21" s="142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0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8" t="s">
        <v>32</v>
      </c>
      <c r="E23" s="38"/>
      <c r="F23" s="38"/>
      <c r="G23" s="38"/>
      <c r="H23" s="38"/>
      <c r="I23" s="143" t="s">
        <v>25</v>
      </c>
      <c r="J23" s="142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tr">
        <f>IF('Rekapitulace stavby'!E20="","",'Rekapitulace stavby'!E20)</f>
        <v xml:space="preserve"> </v>
      </c>
      <c r="F24" s="38"/>
      <c r="G24" s="38"/>
      <c r="H24" s="38"/>
      <c r="I24" s="143" t="s">
        <v>27</v>
      </c>
      <c r="J24" s="142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0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8" t="s">
        <v>33</v>
      </c>
      <c r="E26" s="38"/>
      <c r="F26" s="38"/>
      <c r="G26" s="38"/>
      <c r="H26" s="38"/>
      <c r="I26" s="140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0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1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34</v>
      </c>
      <c r="E30" s="38"/>
      <c r="F30" s="38"/>
      <c r="G30" s="38"/>
      <c r="H30" s="38"/>
      <c r="I30" s="140"/>
      <c r="J30" s="153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1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36</v>
      </c>
      <c r="G32" s="38"/>
      <c r="H32" s="38"/>
      <c r="I32" s="155" t="s">
        <v>35</v>
      </c>
      <c r="J32" s="154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6" t="s">
        <v>38</v>
      </c>
      <c r="E33" s="138" t="s">
        <v>39</v>
      </c>
      <c r="F33" s="157">
        <f>ROUND((SUM(BE123:BE193)),  2)</f>
        <v>0</v>
      </c>
      <c r="G33" s="38"/>
      <c r="H33" s="38"/>
      <c r="I33" s="158">
        <v>0.20999999999999999</v>
      </c>
      <c r="J33" s="157">
        <f>ROUND(((SUM(BE123:BE193))*I33),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8" t="s">
        <v>40</v>
      </c>
      <c r="F34" s="157">
        <f>ROUND((SUM(BF123:BF193)),  2)</f>
        <v>0</v>
      </c>
      <c r="G34" s="38"/>
      <c r="H34" s="38"/>
      <c r="I34" s="158">
        <v>0.14999999999999999</v>
      </c>
      <c r="J34" s="157">
        <f>ROUND(((SUM(BF123:BF193))*I34),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8" t="s">
        <v>41</v>
      </c>
      <c r="F35" s="157">
        <f>ROUND((SUM(BG123:BG193)),  2)</f>
        <v>0</v>
      </c>
      <c r="G35" s="38"/>
      <c r="H35" s="38"/>
      <c r="I35" s="158">
        <v>0.20999999999999999</v>
      </c>
      <c r="J35" s="157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8" t="s">
        <v>42</v>
      </c>
      <c r="F36" s="157">
        <f>ROUND((SUM(BH123:BH193)),  2)</f>
        <v>0</v>
      </c>
      <c r="G36" s="38"/>
      <c r="H36" s="38"/>
      <c r="I36" s="158">
        <v>0.14999999999999999</v>
      </c>
      <c r="J36" s="157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43</v>
      </c>
      <c r="F37" s="157">
        <f>ROUND((SUM(BI123:BI193)),  2)</f>
        <v>0</v>
      </c>
      <c r="G37" s="38"/>
      <c r="H37" s="38"/>
      <c r="I37" s="158">
        <v>0</v>
      </c>
      <c r="J37" s="157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0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9"/>
      <c r="D39" s="160" t="s">
        <v>44</v>
      </c>
      <c r="E39" s="161"/>
      <c r="F39" s="161"/>
      <c r="G39" s="162" t="s">
        <v>45</v>
      </c>
      <c r="H39" s="163" t="s">
        <v>46</v>
      </c>
      <c r="I39" s="164"/>
      <c r="J39" s="165">
        <f>SUM(J30:J37)</f>
        <v>0</v>
      </c>
      <c r="K39" s="166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0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7" t="s">
        <v>47</v>
      </c>
      <c r="E50" s="168"/>
      <c r="F50" s="168"/>
      <c r="G50" s="167" t="s">
        <v>48</v>
      </c>
      <c r="H50" s="168"/>
      <c r="I50" s="169"/>
      <c r="J50" s="168"/>
      <c r="K50" s="16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0" t="s">
        <v>49</v>
      </c>
      <c r="E61" s="171"/>
      <c r="F61" s="172" t="s">
        <v>50</v>
      </c>
      <c r="G61" s="170" t="s">
        <v>49</v>
      </c>
      <c r="H61" s="171"/>
      <c r="I61" s="173"/>
      <c r="J61" s="174" t="s">
        <v>50</v>
      </c>
      <c r="K61" s="17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7" t="s">
        <v>51</v>
      </c>
      <c r="E65" s="175"/>
      <c r="F65" s="175"/>
      <c r="G65" s="167" t="s">
        <v>52</v>
      </c>
      <c r="H65" s="175"/>
      <c r="I65" s="176"/>
      <c r="J65" s="175"/>
      <c r="K65" s="17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0" t="s">
        <v>49</v>
      </c>
      <c r="E76" s="171"/>
      <c r="F76" s="172" t="s">
        <v>50</v>
      </c>
      <c r="G76" s="170" t="s">
        <v>49</v>
      </c>
      <c r="H76" s="171"/>
      <c r="I76" s="173"/>
      <c r="J76" s="174" t="s">
        <v>50</v>
      </c>
      <c r="K76" s="17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1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Parkoviště u zimního stadionu Rychnov nad Kněžnou</v>
      </c>
      <c r="F85" s="32"/>
      <c r="G85" s="32"/>
      <c r="H85" s="32"/>
      <c r="I85" s="1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1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D.1.3. - Odvodnění zpevněných ploch</v>
      </c>
      <c r="F87" s="40"/>
      <c r="G87" s="40"/>
      <c r="H87" s="40"/>
      <c r="I87" s="1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3" t="s">
        <v>22</v>
      </c>
      <c r="J89" s="79" t="str">
        <f>IF(J12="","",J12)</f>
        <v>14. 10. 2019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3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3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88</v>
      </c>
      <c r="D94" s="185"/>
      <c r="E94" s="185"/>
      <c r="F94" s="185"/>
      <c r="G94" s="185"/>
      <c r="H94" s="185"/>
      <c r="I94" s="186"/>
      <c r="J94" s="187" t="s">
        <v>89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90</v>
      </c>
      <c r="D96" s="40"/>
      <c r="E96" s="40"/>
      <c r="F96" s="40"/>
      <c r="G96" s="40"/>
      <c r="H96" s="40"/>
      <c r="I96" s="1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89"/>
      <c r="C97" s="190"/>
      <c r="D97" s="191" t="s">
        <v>92</v>
      </c>
      <c r="E97" s="192"/>
      <c r="F97" s="192"/>
      <c r="G97" s="192"/>
      <c r="H97" s="192"/>
      <c r="I97" s="193"/>
      <c r="J97" s="194">
        <f>J124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93</v>
      </c>
      <c r="E98" s="199"/>
      <c r="F98" s="199"/>
      <c r="G98" s="199"/>
      <c r="H98" s="199"/>
      <c r="I98" s="200"/>
      <c r="J98" s="201">
        <f>J125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94</v>
      </c>
      <c r="E99" s="199"/>
      <c r="F99" s="199"/>
      <c r="G99" s="199"/>
      <c r="H99" s="199"/>
      <c r="I99" s="200"/>
      <c r="J99" s="201">
        <f>J153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95</v>
      </c>
      <c r="E100" s="199"/>
      <c r="F100" s="199"/>
      <c r="G100" s="199"/>
      <c r="H100" s="199"/>
      <c r="I100" s="200"/>
      <c r="J100" s="201">
        <f>J156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96</v>
      </c>
      <c r="E101" s="199"/>
      <c r="F101" s="199"/>
      <c r="G101" s="199"/>
      <c r="H101" s="199"/>
      <c r="I101" s="200"/>
      <c r="J101" s="201">
        <f>J161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97</v>
      </c>
      <c r="E102" s="199"/>
      <c r="F102" s="199"/>
      <c r="G102" s="199"/>
      <c r="H102" s="199"/>
      <c r="I102" s="200"/>
      <c r="J102" s="201">
        <f>J167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97"/>
      <c r="D103" s="198" t="s">
        <v>98</v>
      </c>
      <c r="E103" s="199"/>
      <c r="F103" s="199"/>
      <c r="G103" s="199"/>
      <c r="H103" s="199"/>
      <c r="I103" s="200"/>
      <c r="J103" s="201">
        <f>J192</f>
        <v>0</v>
      </c>
      <c r="K103" s="197"/>
      <c r="L103" s="20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79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2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99</v>
      </c>
      <c r="D110" s="40"/>
      <c r="E110" s="40"/>
      <c r="F110" s="40"/>
      <c r="G110" s="40"/>
      <c r="H110" s="40"/>
      <c r="I110" s="1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Parkoviště u zimního stadionu Rychnov nad Kněžnou</v>
      </c>
      <c r="F113" s="32"/>
      <c r="G113" s="32"/>
      <c r="H113" s="32"/>
      <c r="I113" s="1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85</v>
      </c>
      <c r="D114" s="40"/>
      <c r="E114" s="40"/>
      <c r="F114" s="40"/>
      <c r="G114" s="40"/>
      <c r="H114" s="40"/>
      <c r="I114" s="1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D.1.3. - Odvodnění zpevněných ploch</v>
      </c>
      <c r="F115" s="40"/>
      <c r="G115" s="40"/>
      <c r="H115" s="40"/>
      <c r="I115" s="1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143" t="s">
        <v>22</v>
      </c>
      <c r="J117" s="79" t="str">
        <f>IF(J12="","",J12)</f>
        <v>14. 10. 2019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143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143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3"/>
      <c r="B122" s="204"/>
      <c r="C122" s="205" t="s">
        <v>100</v>
      </c>
      <c r="D122" s="206" t="s">
        <v>59</v>
      </c>
      <c r="E122" s="206" t="s">
        <v>55</v>
      </c>
      <c r="F122" s="206" t="s">
        <v>56</v>
      </c>
      <c r="G122" s="206" t="s">
        <v>101</v>
      </c>
      <c r="H122" s="206" t="s">
        <v>102</v>
      </c>
      <c r="I122" s="207" t="s">
        <v>103</v>
      </c>
      <c r="J122" s="206" t="s">
        <v>89</v>
      </c>
      <c r="K122" s="208" t="s">
        <v>104</v>
      </c>
      <c r="L122" s="209"/>
      <c r="M122" s="100" t="s">
        <v>1</v>
      </c>
      <c r="N122" s="101" t="s">
        <v>38</v>
      </c>
      <c r="O122" s="101" t="s">
        <v>105</v>
      </c>
      <c r="P122" s="101" t="s">
        <v>106</v>
      </c>
      <c r="Q122" s="101" t="s">
        <v>107</v>
      </c>
      <c r="R122" s="101" t="s">
        <v>108</v>
      </c>
      <c r="S122" s="101" t="s">
        <v>109</v>
      </c>
      <c r="T122" s="102" t="s">
        <v>110</v>
      </c>
      <c r="U122" s="203"/>
      <c r="V122" s="203"/>
      <c r="W122" s="203"/>
      <c r="X122" s="203"/>
      <c r="Y122" s="203"/>
      <c r="Z122" s="203"/>
      <c r="AA122" s="203"/>
      <c r="AB122" s="203"/>
      <c r="AC122" s="203"/>
      <c r="AD122" s="203"/>
      <c r="AE122" s="203"/>
    </row>
    <row r="123" s="2" customFormat="1" ht="22.8" customHeight="1">
      <c r="A123" s="38"/>
      <c r="B123" s="39"/>
      <c r="C123" s="107" t="s">
        <v>111</v>
      </c>
      <c r="D123" s="40"/>
      <c r="E123" s="40"/>
      <c r="F123" s="40"/>
      <c r="G123" s="40"/>
      <c r="H123" s="40"/>
      <c r="I123" s="140"/>
      <c r="J123" s="210">
        <f>BK123</f>
        <v>0</v>
      </c>
      <c r="K123" s="40"/>
      <c r="L123" s="44"/>
      <c r="M123" s="103"/>
      <c r="N123" s="211"/>
      <c r="O123" s="104"/>
      <c r="P123" s="212">
        <f>P124</f>
        <v>0</v>
      </c>
      <c r="Q123" s="104"/>
      <c r="R123" s="212">
        <f>R124</f>
        <v>35.176853600000001</v>
      </c>
      <c r="S123" s="104"/>
      <c r="T123" s="213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91</v>
      </c>
      <c r="BK123" s="214">
        <f>BK124</f>
        <v>0</v>
      </c>
    </row>
    <row r="124" s="12" customFormat="1" ht="25.92" customHeight="1">
      <c r="A124" s="12"/>
      <c r="B124" s="215"/>
      <c r="C124" s="216"/>
      <c r="D124" s="217" t="s">
        <v>73</v>
      </c>
      <c r="E124" s="218" t="s">
        <v>112</v>
      </c>
      <c r="F124" s="218" t="s">
        <v>113</v>
      </c>
      <c r="G124" s="216"/>
      <c r="H124" s="216"/>
      <c r="I124" s="219"/>
      <c r="J124" s="220">
        <f>BK124</f>
        <v>0</v>
      </c>
      <c r="K124" s="216"/>
      <c r="L124" s="221"/>
      <c r="M124" s="222"/>
      <c r="N124" s="223"/>
      <c r="O124" s="223"/>
      <c r="P124" s="224">
        <f>P125+P153+P156+P161+P167+P192</f>
        <v>0</v>
      </c>
      <c r="Q124" s="223"/>
      <c r="R124" s="224">
        <f>R125+R153+R156+R161+R167+R192</f>
        <v>35.176853600000001</v>
      </c>
      <c r="S124" s="223"/>
      <c r="T124" s="225">
        <f>T125+T153+T156+T161+T167+T192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6" t="s">
        <v>8</v>
      </c>
      <c r="AT124" s="227" t="s">
        <v>73</v>
      </c>
      <c r="AU124" s="227" t="s">
        <v>74</v>
      </c>
      <c r="AY124" s="226" t="s">
        <v>114</v>
      </c>
      <c r="BK124" s="228">
        <f>BK125+BK153+BK156+BK161+BK167+BK192</f>
        <v>0</v>
      </c>
    </row>
    <row r="125" s="12" customFormat="1" ht="22.8" customHeight="1">
      <c r="A125" s="12"/>
      <c r="B125" s="215"/>
      <c r="C125" s="216"/>
      <c r="D125" s="217" t="s">
        <v>73</v>
      </c>
      <c r="E125" s="229" t="s">
        <v>8</v>
      </c>
      <c r="F125" s="229" t="s">
        <v>115</v>
      </c>
      <c r="G125" s="216"/>
      <c r="H125" s="216"/>
      <c r="I125" s="219"/>
      <c r="J125" s="230">
        <f>BK125</f>
        <v>0</v>
      </c>
      <c r="K125" s="216"/>
      <c r="L125" s="221"/>
      <c r="M125" s="222"/>
      <c r="N125" s="223"/>
      <c r="O125" s="223"/>
      <c r="P125" s="224">
        <f>SUM(P126:P152)</f>
        <v>0</v>
      </c>
      <c r="Q125" s="223"/>
      <c r="R125" s="224">
        <f>SUM(R126:R152)</f>
        <v>0.23740559999999999</v>
      </c>
      <c r="S125" s="223"/>
      <c r="T125" s="225">
        <f>SUM(T126:T152)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6" t="s">
        <v>8</v>
      </c>
      <c r="AT125" s="227" t="s">
        <v>73</v>
      </c>
      <c r="AU125" s="227" t="s">
        <v>8</v>
      </c>
      <c r="AY125" s="226" t="s">
        <v>114</v>
      </c>
      <c r="BK125" s="228">
        <f>SUM(BK126:BK152)</f>
        <v>0</v>
      </c>
    </row>
    <row r="126" s="2" customFormat="1" ht="24" customHeight="1">
      <c r="A126" s="38"/>
      <c r="B126" s="39"/>
      <c r="C126" s="231" t="s">
        <v>8</v>
      </c>
      <c r="D126" s="231" t="s">
        <v>116</v>
      </c>
      <c r="E126" s="232" t="s">
        <v>117</v>
      </c>
      <c r="F126" s="233" t="s">
        <v>118</v>
      </c>
      <c r="G126" s="234" t="s">
        <v>119</v>
      </c>
      <c r="H126" s="235">
        <v>227.11000000000001</v>
      </c>
      <c r="I126" s="236"/>
      <c r="J126" s="235">
        <f>ROUND(I126*H126,0)</f>
        <v>0</v>
      </c>
      <c r="K126" s="233" t="s">
        <v>120</v>
      </c>
      <c r="L126" s="44"/>
      <c r="M126" s="237" t="s">
        <v>1</v>
      </c>
      <c r="N126" s="238" t="s">
        <v>39</v>
      </c>
      <c r="O126" s="91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1" t="s">
        <v>121</v>
      </c>
      <c r="AT126" s="241" t="s">
        <v>116</v>
      </c>
      <c r="AU126" s="241" t="s">
        <v>83</v>
      </c>
      <c r="AY126" s="17" t="s">
        <v>114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7" t="s">
        <v>8</v>
      </c>
      <c r="BK126" s="242">
        <f>ROUND(I126*H126,0)</f>
        <v>0</v>
      </c>
      <c r="BL126" s="17" t="s">
        <v>121</v>
      </c>
      <c r="BM126" s="241" t="s">
        <v>122</v>
      </c>
    </row>
    <row r="127" s="13" customFormat="1">
      <c r="A127" s="13"/>
      <c r="B127" s="243"/>
      <c r="C127" s="244"/>
      <c r="D127" s="245" t="s">
        <v>123</v>
      </c>
      <c r="E127" s="246" t="s">
        <v>1</v>
      </c>
      <c r="F127" s="247" t="s">
        <v>124</v>
      </c>
      <c r="G127" s="244"/>
      <c r="H127" s="246" t="s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123</v>
      </c>
      <c r="AU127" s="253" t="s">
        <v>83</v>
      </c>
      <c r="AV127" s="13" t="s">
        <v>8</v>
      </c>
      <c r="AW127" s="13" t="s">
        <v>31</v>
      </c>
      <c r="AX127" s="13" t="s">
        <v>74</v>
      </c>
      <c r="AY127" s="253" t="s">
        <v>114</v>
      </c>
    </row>
    <row r="128" s="14" customFormat="1">
      <c r="A128" s="14"/>
      <c r="B128" s="254"/>
      <c r="C128" s="255"/>
      <c r="D128" s="245" t="s">
        <v>123</v>
      </c>
      <c r="E128" s="256" t="s">
        <v>1</v>
      </c>
      <c r="F128" s="257" t="s">
        <v>125</v>
      </c>
      <c r="G128" s="255"/>
      <c r="H128" s="258">
        <v>190.15000000000001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4" t="s">
        <v>123</v>
      </c>
      <c r="AU128" s="264" t="s">
        <v>83</v>
      </c>
      <c r="AV128" s="14" t="s">
        <v>83</v>
      </c>
      <c r="AW128" s="14" t="s">
        <v>31</v>
      </c>
      <c r="AX128" s="14" t="s">
        <v>74</v>
      </c>
      <c r="AY128" s="264" t="s">
        <v>114</v>
      </c>
    </row>
    <row r="129" s="14" customFormat="1">
      <c r="A129" s="14"/>
      <c r="B129" s="254"/>
      <c r="C129" s="255"/>
      <c r="D129" s="245" t="s">
        <v>123</v>
      </c>
      <c r="E129" s="256" t="s">
        <v>1</v>
      </c>
      <c r="F129" s="257" t="s">
        <v>126</v>
      </c>
      <c r="G129" s="255"/>
      <c r="H129" s="258">
        <v>36.960000000000001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4" t="s">
        <v>123</v>
      </c>
      <c r="AU129" s="264" t="s">
        <v>83</v>
      </c>
      <c r="AV129" s="14" t="s">
        <v>83</v>
      </c>
      <c r="AW129" s="14" t="s">
        <v>31</v>
      </c>
      <c r="AX129" s="14" t="s">
        <v>74</v>
      </c>
      <c r="AY129" s="264" t="s">
        <v>114</v>
      </c>
    </row>
    <row r="130" s="15" customFormat="1">
      <c r="A130" s="15"/>
      <c r="B130" s="265"/>
      <c r="C130" s="266"/>
      <c r="D130" s="245" t="s">
        <v>123</v>
      </c>
      <c r="E130" s="267" t="s">
        <v>1</v>
      </c>
      <c r="F130" s="268" t="s">
        <v>127</v>
      </c>
      <c r="G130" s="266"/>
      <c r="H130" s="269">
        <v>227.11000000000001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123</v>
      </c>
      <c r="AU130" s="275" t="s">
        <v>83</v>
      </c>
      <c r="AV130" s="15" t="s">
        <v>121</v>
      </c>
      <c r="AW130" s="15" t="s">
        <v>31</v>
      </c>
      <c r="AX130" s="15" t="s">
        <v>8</v>
      </c>
      <c r="AY130" s="275" t="s">
        <v>114</v>
      </c>
    </row>
    <row r="131" s="2" customFormat="1" ht="24" customHeight="1">
      <c r="A131" s="38"/>
      <c r="B131" s="39"/>
      <c r="C131" s="231" t="s">
        <v>83</v>
      </c>
      <c r="D131" s="231" t="s">
        <v>116</v>
      </c>
      <c r="E131" s="232" t="s">
        <v>128</v>
      </c>
      <c r="F131" s="233" t="s">
        <v>129</v>
      </c>
      <c r="G131" s="234" t="s">
        <v>119</v>
      </c>
      <c r="H131" s="235">
        <v>227.11000000000001</v>
      </c>
      <c r="I131" s="236"/>
      <c r="J131" s="235">
        <f>ROUND(I131*H131,0)</f>
        <v>0</v>
      </c>
      <c r="K131" s="233" t="s">
        <v>120</v>
      </c>
      <c r="L131" s="44"/>
      <c r="M131" s="237" t="s">
        <v>1</v>
      </c>
      <c r="N131" s="238" t="s">
        <v>39</v>
      </c>
      <c r="O131" s="91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1" t="s">
        <v>121</v>
      </c>
      <c r="AT131" s="241" t="s">
        <v>116</v>
      </c>
      <c r="AU131" s="241" t="s">
        <v>83</v>
      </c>
      <c r="AY131" s="17" t="s">
        <v>114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8</v>
      </c>
      <c r="BK131" s="242">
        <f>ROUND(I131*H131,0)</f>
        <v>0</v>
      </c>
      <c r="BL131" s="17" t="s">
        <v>121</v>
      </c>
      <c r="BM131" s="241" t="s">
        <v>130</v>
      </c>
    </row>
    <row r="132" s="2" customFormat="1" ht="16.5" customHeight="1">
      <c r="A132" s="38"/>
      <c r="B132" s="39"/>
      <c r="C132" s="231" t="s">
        <v>131</v>
      </c>
      <c r="D132" s="231" t="s">
        <v>116</v>
      </c>
      <c r="E132" s="232" t="s">
        <v>132</v>
      </c>
      <c r="F132" s="233" t="s">
        <v>133</v>
      </c>
      <c r="G132" s="234" t="s">
        <v>134</v>
      </c>
      <c r="H132" s="235">
        <v>409.31999999999999</v>
      </c>
      <c r="I132" s="236"/>
      <c r="J132" s="235">
        <f>ROUND(I132*H132,0)</f>
        <v>0</v>
      </c>
      <c r="K132" s="233" t="s">
        <v>120</v>
      </c>
      <c r="L132" s="44"/>
      <c r="M132" s="237" t="s">
        <v>1</v>
      </c>
      <c r="N132" s="238" t="s">
        <v>39</v>
      </c>
      <c r="O132" s="91"/>
      <c r="P132" s="239">
        <f>O132*H132</f>
        <v>0</v>
      </c>
      <c r="Q132" s="239">
        <v>0.00058</v>
      </c>
      <c r="R132" s="239">
        <f>Q132*H132</f>
        <v>0.23740559999999999</v>
      </c>
      <c r="S132" s="239">
        <v>0</v>
      </c>
      <c r="T132" s="24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1" t="s">
        <v>121</v>
      </c>
      <c r="AT132" s="241" t="s">
        <v>116</v>
      </c>
      <c r="AU132" s="241" t="s">
        <v>83</v>
      </c>
      <c r="AY132" s="17" t="s">
        <v>114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8</v>
      </c>
      <c r="BK132" s="242">
        <f>ROUND(I132*H132,0)</f>
        <v>0</v>
      </c>
      <c r="BL132" s="17" t="s">
        <v>121</v>
      </c>
      <c r="BM132" s="241" t="s">
        <v>135</v>
      </c>
    </row>
    <row r="133" s="13" customFormat="1">
      <c r="A133" s="13"/>
      <c r="B133" s="243"/>
      <c r="C133" s="244"/>
      <c r="D133" s="245" t="s">
        <v>123</v>
      </c>
      <c r="E133" s="246" t="s">
        <v>1</v>
      </c>
      <c r="F133" s="247" t="s">
        <v>124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123</v>
      </c>
      <c r="AU133" s="253" t="s">
        <v>83</v>
      </c>
      <c r="AV133" s="13" t="s">
        <v>8</v>
      </c>
      <c r="AW133" s="13" t="s">
        <v>31</v>
      </c>
      <c r="AX133" s="13" t="s">
        <v>74</v>
      </c>
      <c r="AY133" s="253" t="s">
        <v>114</v>
      </c>
    </row>
    <row r="134" s="14" customFormat="1">
      <c r="A134" s="14"/>
      <c r="B134" s="254"/>
      <c r="C134" s="255"/>
      <c r="D134" s="245" t="s">
        <v>123</v>
      </c>
      <c r="E134" s="256" t="s">
        <v>1</v>
      </c>
      <c r="F134" s="257" t="s">
        <v>136</v>
      </c>
      <c r="G134" s="255"/>
      <c r="H134" s="258">
        <v>316.92000000000002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123</v>
      </c>
      <c r="AU134" s="264" t="s">
        <v>83</v>
      </c>
      <c r="AV134" s="14" t="s">
        <v>83</v>
      </c>
      <c r="AW134" s="14" t="s">
        <v>31</v>
      </c>
      <c r="AX134" s="14" t="s">
        <v>74</v>
      </c>
      <c r="AY134" s="264" t="s">
        <v>114</v>
      </c>
    </row>
    <row r="135" s="14" customFormat="1">
      <c r="A135" s="14"/>
      <c r="B135" s="254"/>
      <c r="C135" s="255"/>
      <c r="D135" s="245" t="s">
        <v>123</v>
      </c>
      <c r="E135" s="256" t="s">
        <v>1</v>
      </c>
      <c r="F135" s="257" t="s">
        <v>137</v>
      </c>
      <c r="G135" s="255"/>
      <c r="H135" s="258">
        <v>92.400000000000006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123</v>
      </c>
      <c r="AU135" s="264" t="s">
        <v>83</v>
      </c>
      <c r="AV135" s="14" t="s">
        <v>83</v>
      </c>
      <c r="AW135" s="14" t="s">
        <v>31</v>
      </c>
      <c r="AX135" s="14" t="s">
        <v>74</v>
      </c>
      <c r="AY135" s="264" t="s">
        <v>114</v>
      </c>
    </row>
    <row r="136" s="15" customFormat="1">
      <c r="A136" s="15"/>
      <c r="B136" s="265"/>
      <c r="C136" s="266"/>
      <c r="D136" s="245" t="s">
        <v>123</v>
      </c>
      <c r="E136" s="267" t="s">
        <v>1</v>
      </c>
      <c r="F136" s="268" t="s">
        <v>127</v>
      </c>
      <c r="G136" s="266"/>
      <c r="H136" s="269">
        <v>409.31999999999999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5" t="s">
        <v>123</v>
      </c>
      <c r="AU136" s="275" t="s">
        <v>83</v>
      </c>
      <c r="AV136" s="15" t="s">
        <v>121</v>
      </c>
      <c r="AW136" s="15" t="s">
        <v>31</v>
      </c>
      <c r="AX136" s="15" t="s">
        <v>8</v>
      </c>
      <c r="AY136" s="275" t="s">
        <v>114</v>
      </c>
    </row>
    <row r="137" s="2" customFormat="1" ht="16.5" customHeight="1">
      <c r="A137" s="38"/>
      <c r="B137" s="39"/>
      <c r="C137" s="231" t="s">
        <v>121</v>
      </c>
      <c r="D137" s="231" t="s">
        <v>116</v>
      </c>
      <c r="E137" s="232" t="s">
        <v>138</v>
      </c>
      <c r="F137" s="233" t="s">
        <v>139</v>
      </c>
      <c r="G137" s="234" t="s">
        <v>134</v>
      </c>
      <c r="H137" s="235">
        <v>409.31999999999999</v>
      </c>
      <c r="I137" s="236"/>
      <c r="J137" s="235">
        <f>ROUND(I137*H137,0)</f>
        <v>0</v>
      </c>
      <c r="K137" s="233" t="s">
        <v>120</v>
      </c>
      <c r="L137" s="44"/>
      <c r="M137" s="237" t="s">
        <v>1</v>
      </c>
      <c r="N137" s="238" t="s">
        <v>39</v>
      </c>
      <c r="O137" s="91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1" t="s">
        <v>121</v>
      </c>
      <c r="AT137" s="241" t="s">
        <v>116</v>
      </c>
      <c r="AU137" s="241" t="s">
        <v>83</v>
      </c>
      <c r="AY137" s="17" t="s">
        <v>114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8</v>
      </c>
      <c r="BK137" s="242">
        <f>ROUND(I137*H137,0)</f>
        <v>0</v>
      </c>
      <c r="BL137" s="17" t="s">
        <v>121</v>
      </c>
      <c r="BM137" s="241" t="s">
        <v>140</v>
      </c>
    </row>
    <row r="138" s="2" customFormat="1" ht="24" customHeight="1">
      <c r="A138" s="38"/>
      <c r="B138" s="39"/>
      <c r="C138" s="231" t="s">
        <v>141</v>
      </c>
      <c r="D138" s="231" t="s">
        <v>116</v>
      </c>
      <c r="E138" s="232" t="s">
        <v>142</v>
      </c>
      <c r="F138" s="233" t="s">
        <v>143</v>
      </c>
      <c r="G138" s="234" t="s">
        <v>119</v>
      </c>
      <c r="H138" s="235">
        <v>409.31999999999999</v>
      </c>
      <c r="I138" s="236"/>
      <c r="J138" s="235">
        <f>ROUND(I138*H138,0)</f>
        <v>0</v>
      </c>
      <c r="K138" s="233" t="s">
        <v>120</v>
      </c>
      <c r="L138" s="44"/>
      <c r="M138" s="237" t="s">
        <v>1</v>
      </c>
      <c r="N138" s="238" t="s">
        <v>39</v>
      </c>
      <c r="O138" s="91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121</v>
      </c>
      <c r="AT138" s="241" t="s">
        <v>116</v>
      </c>
      <c r="AU138" s="241" t="s">
        <v>83</v>
      </c>
      <c r="AY138" s="17" t="s">
        <v>114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</v>
      </c>
      <c r="BK138" s="242">
        <f>ROUND(I138*H138,0)</f>
        <v>0</v>
      </c>
      <c r="BL138" s="17" t="s">
        <v>121</v>
      </c>
      <c r="BM138" s="241" t="s">
        <v>144</v>
      </c>
    </row>
    <row r="139" s="2" customFormat="1" ht="24" customHeight="1">
      <c r="A139" s="38"/>
      <c r="B139" s="39"/>
      <c r="C139" s="231" t="s">
        <v>145</v>
      </c>
      <c r="D139" s="231" t="s">
        <v>116</v>
      </c>
      <c r="E139" s="232" t="s">
        <v>146</v>
      </c>
      <c r="F139" s="233" t="s">
        <v>147</v>
      </c>
      <c r="G139" s="234" t="s">
        <v>119</v>
      </c>
      <c r="H139" s="235">
        <v>56.520000000000003</v>
      </c>
      <c r="I139" s="236"/>
      <c r="J139" s="235">
        <f>ROUND(I139*H139,0)</f>
        <v>0</v>
      </c>
      <c r="K139" s="233" t="s">
        <v>120</v>
      </c>
      <c r="L139" s="44"/>
      <c r="M139" s="237" t="s">
        <v>1</v>
      </c>
      <c r="N139" s="238" t="s">
        <v>39</v>
      </c>
      <c r="O139" s="91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121</v>
      </c>
      <c r="AT139" s="241" t="s">
        <v>116</v>
      </c>
      <c r="AU139" s="241" t="s">
        <v>83</v>
      </c>
      <c r="AY139" s="17" t="s">
        <v>114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</v>
      </c>
      <c r="BK139" s="242">
        <f>ROUND(I139*H139,0)</f>
        <v>0</v>
      </c>
      <c r="BL139" s="17" t="s">
        <v>121</v>
      </c>
      <c r="BM139" s="241" t="s">
        <v>148</v>
      </c>
    </row>
    <row r="140" s="14" customFormat="1">
      <c r="A140" s="14"/>
      <c r="B140" s="254"/>
      <c r="C140" s="255"/>
      <c r="D140" s="245" t="s">
        <v>123</v>
      </c>
      <c r="E140" s="256" t="s">
        <v>1</v>
      </c>
      <c r="F140" s="257" t="s">
        <v>149</v>
      </c>
      <c r="G140" s="255"/>
      <c r="H140" s="258">
        <v>56.520000000000003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123</v>
      </c>
      <c r="AU140" s="264" t="s">
        <v>83</v>
      </c>
      <c r="AV140" s="14" t="s">
        <v>83</v>
      </c>
      <c r="AW140" s="14" t="s">
        <v>31</v>
      </c>
      <c r="AX140" s="14" t="s">
        <v>8</v>
      </c>
      <c r="AY140" s="264" t="s">
        <v>114</v>
      </c>
    </row>
    <row r="141" s="2" customFormat="1" ht="16.5" customHeight="1">
      <c r="A141" s="38"/>
      <c r="B141" s="39"/>
      <c r="C141" s="231" t="s">
        <v>150</v>
      </c>
      <c r="D141" s="231" t="s">
        <v>116</v>
      </c>
      <c r="E141" s="232" t="s">
        <v>151</v>
      </c>
      <c r="F141" s="233" t="s">
        <v>152</v>
      </c>
      <c r="G141" s="234" t="s">
        <v>119</v>
      </c>
      <c r="H141" s="235">
        <v>56.520000000000003</v>
      </c>
      <c r="I141" s="236"/>
      <c r="J141" s="235">
        <f>ROUND(I141*H141,0)</f>
        <v>0</v>
      </c>
      <c r="K141" s="233" t="s">
        <v>120</v>
      </c>
      <c r="L141" s="44"/>
      <c r="M141" s="237" t="s">
        <v>1</v>
      </c>
      <c r="N141" s="238" t="s">
        <v>39</v>
      </c>
      <c r="O141" s="91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121</v>
      </c>
      <c r="AT141" s="241" t="s">
        <v>116</v>
      </c>
      <c r="AU141" s="241" t="s">
        <v>83</v>
      </c>
      <c r="AY141" s="17" t="s">
        <v>114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</v>
      </c>
      <c r="BK141" s="242">
        <f>ROUND(I141*H141,0)</f>
        <v>0</v>
      </c>
      <c r="BL141" s="17" t="s">
        <v>121</v>
      </c>
      <c r="BM141" s="241" t="s">
        <v>153</v>
      </c>
    </row>
    <row r="142" s="2" customFormat="1" ht="24" customHeight="1">
      <c r="A142" s="38"/>
      <c r="B142" s="39"/>
      <c r="C142" s="231" t="s">
        <v>154</v>
      </c>
      <c r="D142" s="231" t="s">
        <v>116</v>
      </c>
      <c r="E142" s="232" t="s">
        <v>155</v>
      </c>
      <c r="F142" s="233" t="s">
        <v>156</v>
      </c>
      <c r="G142" s="234" t="s">
        <v>157</v>
      </c>
      <c r="H142" s="235">
        <v>101.74</v>
      </c>
      <c r="I142" s="236"/>
      <c r="J142" s="235">
        <f>ROUND(I142*H142,0)</f>
        <v>0</v>
      </c>
      <c r="K142" s="233" t="s">
        <v>120</v>
      </c>
      <c r="L142" s="44"/>
      <c r="M142" s="237" t="s">
        <v>1</v>
      </c>
      <c r="N142" s="238" t="s">
        <v>39</v>
      </c>
      <c r="O142" s="91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121</v>
      </c>
      <c r="AT142" s="241" t="s">
        <v>116</v>
      </c>
      <c r="AU142" s="241" t="s">
        <v>83</v>
      </c>
      <c r="AY142" s="17" t="s">
        <v>114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7" t="s">
        <v>8</v>
      </c>
      <c r="BK142" s="242">
        <f>ROUND(I142*H142,0)</f>
        <v>0</v>
      </c>
      <c r="BL142" s="17" t="s">
        <v>121</v>
      </c>
      <c r="BM142" s="241" t="s">
        <v>158</v>
      </c>
    </row>
    <row r="143" s="14" customFormat="1">
      <c r="A143" s="14"/>
      <c r="B143" s="254"/>
      <c r="C143" s="255"/>
      <c r="D143" s="245" t="s">
        <v>123</v>
      </c>
      <c r="E143" s="256" t="s">
        <v>1</v>
      </c>
      <c r="F143" s="257" t="s">
        <v>159</v>
      </c>
      <c r="G143" s="255"/>
      <c r="H143" s="258">
        <v>101.74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123</v>
      </c>
      <c r="AU143" s="264" t="s">
        <v>83</v>
      </c>
      <c r="AV143" s="14" t="s">
        <v>83</v>
      </c>
      <c r="AW143" s="14" t="s">
        <v>31</v>
      </c>
      <c r="AX143" s="14" t="s">
        <v>8</v>
      </c>
      <c r="AY143" s="264" t="s">
        <v>114</v>
      </c>
    </row>
    <row r="144" s="2" customFormat="1" ht="24" customHeight="1">
      <c r="A144" s="38"/>
      <c r="B144" s="39"/>
      <c r="C144" s="231" t="s">
        <v>160</v>
      </c>
      <c r="D144" s="231" t="s">
        <v>116</v>
      </c>
      <c r="E144" s="232" t="s">
        <v>161</v>
      </c>
      <c r="F144" s="233" t="s">
        <v>162</v>
      </c>
      <c r="G144" s="234" t="s">
        <v>119</v>
      </c>
      <c r="H144" s="235">
        <v>170.59</v>
      </c>
      <c r="I144" s="236"/>
      <c r="J144" s="235">
        <f>ROUND(I144*H144,0)</f>
        <v>0</v>
      </c>
      <c r="K144" s="233" t="s">
        <v>120</v>
      </c>
      <c r="L144" s="44"/>
      <c r="M144" s="237" t="s">
        <v>1</v>
      </c>
      <c r="N144" s="238" t="s">
        <v>39</v>
      </c>
      <c r="O144" s="91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121</v>
      </c>
      <c r="AT144" s="241" t="s">
        <v>116</v>
      </c>
      <c r="AU144" s="241" t="s">
        <v>83</v>
      </c>
      <c r="AY144" s="17" t="s">
        <v>114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</v>
      </c>
      <c r="BK144" s="242">
        <f>ROUND(I144*H144,0)</f>
        <v>0</v>
      </c>
      <c r="BL144" s="17" t="s">
        <v>121</v>
      </c>
      <c r="BM144" s="241" t="s">
        <v>163</v>
      </c>
    </row>
    <row r="145" s="14" customFormat="1">
      <c r="A145" s="14"/>
      <c r="B145" s="254"/>
      <c r="C145" s="255"/>
      <c r="D145" s="245" t="s">
        <v>123</v>
      </c>
      <c r="E145" s="256" t="s">
        <v>1</v>
      </c>
      <c r="F145" s="257" t="s">
        <v>164</v>
      </c>
      <c r="G145" s="255"/>
      <c r="H145" s="258">
        <v>170.59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123</v>
      </c>
      <c r="AU145" s="264" t="s">
        <v>83</v>
      </c>
      <c r="AV145" s="14" t="s">
        <v>83</v>
      </c>
      <c r="AW145" s="14" t="s">
        <v>31</v>
      </c>
      <c r="AX145" s="14" t="s">
        <v>8</v>
      </c>
      <c r="AY145" s="264" t="s">
        <v>114</v>
      </c>
    </row>
    <row r="146" s="2" customFormat="1" ht="24" customHeight="1">
      <c r="A146" s="38"/>
      <c r="B146" s="39"/>
      <c r="C146" s="231" t="s">
        <v>165</v>
      </c>
      <c r="D146" s="231" t="s">
        <v>116</v>
      </c>
      <c r="E146" s="232" t="s">
        <v>166</v>
      </c>
      <c r="F146" s="233" t="s">
        <v>167</v>
      </c>
      <c r="G146" s="234" t="s">
        <v>119</v>
      </c>
      <c r="H146" s="235">
        <v>42.840000000000003</v>
      </c>
      <c r="I146" s="236"/>
      <c r="J146" s="235">
        <f>ROUND(I146*H146,0)</f>
        <v>0</v>
      </c>
      <c r="K146" s="233" t="s">
        <v>120</v>
      </c>
      <c r="L146" s="44"/>
      <c r="M146" s="237" t="s">
        <v>1</v>
      </c>
      <c r="N146" s="238" t="s">
        <v>39</v>
      </c>
      <c r="O146" s="91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121</v>
      </c>
      <c r="AT146" s="241" t="s">
        <v>116</v>
      </c>
      <c r="AU146" s="241" t="s">
        <v>83</v>
      </c>
      <c r="AY146" s="17" t="s">
        <v>114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</v>
      </c>
      <c r="BK146" s="242">
        <f>ROUND(I146*H146,0)</f>
        <v>0</v>
      </c>
      <c r="BL146" s="17" t="s">
        <v>121</v>
      </c>
      <c r="BM146" s="241" t="s">
        <v>168</v>
      </c>
    </row>
    <row r="147" s="13" customFormat="1">
      <c r="A147" s="13"/>
      <c r="B147" s="243"/>
      <c r="C147" s="244"/>
      <c r="D147" s="245" t="s">
        <v>123</v>
      </c>
      <c r="E147" s="246" t="s">
        <v>1</v>
      </c>
      <c r="F147" s="247" t="s">
        <v>124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123</v>
      </c>
      <c r="AU147" s="253" t="s">
        <v>83</v>
      </c>
      <c r="AV147" s="13" t="s">
        <v>8</v>
      </c>
      <c r="AW147" s="13" t="s">
        <v>31</v>
      </c>
      <c r="AX147" s="13" t="s">
        <v>74</v>
      </c>
      <c r="AY147" s="253" t="s">
        <v>114</v>
      </c>
    </row>
    <row r="148" s="14" customFormat="1">
      <c r="A148" s="14"/>
      <c r="B148" s="254"/>
      <c r="C148" s="255"/>
      <c r="D148" s="245" t="s">
        <v>123</v>
      </c>
      <c r="E148" s="256" t="s">
        <v>1</v>
      </c>
      <c r="F148" s="257" t="s">
        <v>169</v>
      </c>
      <c r="G148" s="255"/>
      <c r="H148" s="258">
        <v>30.239999999999998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123</v>
      </c>
      <c r="AU148" s="264" t="s">
        <v>83</v>
      </c>
      <c r="AV148" s="14" t="s">
        <v>83</v>
      </c>
      <c r="AW148" s="14" t="s">
        <v>31</v>
      </c>
      <c r="AX148" s="14" t="s">
        <v>74</v>
      </c>
      <c r="AY148" s="264" t="s">
        <v>114</v>
      </c>
    </row>
    <row r="149" s="14" customFormat="1">
      <c r="A149" s="14"/>
      <c r="B149" s="254"/>
      <c r="C149" s="255"/>
      <c r="D149" s="245" t="s">
        <v>123</v>
      </c>
      <c r="E149" s="256" t="s">
        <v>1</v>
      </c>
      <c r="F149" s="257" t="s">
        <v>170</v>
      </c>
      <c r="G149" s="255"/>
      <c r="H149" s="258">
        <v>12.6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123</v>
      </c>
      <c r="AU149" s="264" t="s">
        <v>83</v>
      </c>
      <c r="AV149" s="14" t="s">
        <v>83</v>
      </c>
      <c r="AW149" s="14" t="s">
        <v>31</v>
      </c>
      <c r="AX149" s="14" t="s">
        <v>74</v>
      </c>
      <c r="AY149" s="264" t="s">
        <v>114</v>
      </c>
    </row>
    <row r="150" s="15" customFormat="1">
      <c r="A150" s="15"/>
      <c r="B150" s="265"/>
      <c r="C150" s="266"/>
      <c r="D150" s="245" t="s">
        <v>123</v>
      </c>
      <c r="E150" s="267" t="s">
        <v>1</v>
      </c>
      <c r="F150" s="268" t="s">
        <v>127</v>
      </c>
      <c r="G150" s="266"/>
      <c r="H150" s="269">
        <v>42.840000000000003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123</v>
      </c>
      <c r="AU150" s="275" t="s">
        <v>83</v>
      </c>
      <c r="AV150" s="15" t="s">
        <v>121</v>
      </c>
      <c r="AW150" s="15" t="s">
        <v>31</v>
      </c>
      <c r="AX150" s="15" t="s">
        <v>8</v>
      </c>
      <c r="AY150" s="275" t="s">
        <v>114</v>
      </c>
    </row>
    <row r="151" s="2" customFormat="1" ht="16.5" customHeight="1">
      <c r="A151" s="38"/>
      <c r="B151" s="39"/>
      <c r="C151" s="276" t="s">
        <v>171</v>
      </c>
      <c r="D151" s="276" t="s">
        <v>172</v>
      </c>
      <c r="E151" s="277" t="s">
        <v>173</v>
      </c>
      <c r="F151" s="278" t="s">
        <v>174</v>
      </c>
      <c r="G151" s="279" t="s">
        <v>157</v>
      </c>
      <c r="H151" s="280">
        <v>77.109999999999999</v>
      </c>
      <c r="I151" s="281"/>
      <c r="J151" s="280">
        <f>ROUND(I151*H151,0)</f>
        <v>0</v>
      </c>
      <c r="K151" s="278" t="s">
        <v>120</v>
      </c>
      <c r="L151" s="282"/>
      <c r="M151" s="283" t="s">
        <v>1</v>
      </c>
      <c r="N151" s="284" t="s">
        <v>39</v>
      </c>
      <c r="O151" s="91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1" t="s">
        <v>154</v>
      </c>
      <c r="AT151" s="241" t="s">
        <v>172</v>
      </c>
      <c r="AU151" s="241" t="s">
        <v>83</v>
      </c>
      <c r="AY151" s="17" t="s">
        <v>114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7" t="s">
        <v>8</v>
      </c>
      <c r="BK151" s="242">
        <f>ROUND(I151*H151,0)</f>
        <v>0</v>
      </c>
      <c r="BL151" s="17" t="s">
        <v>121</v>
      </c>
      <c r="BM151" s="241" t="s">
        <v>175</v>
      </c>
    </row>
    <row r="152" s="14" customFormat="1">
      <c r="A152" s="14"/>
      <c r="B152" s="254"/>
      <c r="C152" s="255"/>
      <c r="D152" s="245" t="s">
        <v>123</v>
      </c>
      <c r="E152" s="256" t="s">
        <v>1</v>
      </c>
      <c r="F152" s="257" t="s">
        <v>176</v>
      </c>
      <c r="G152" s="255"/>
      <c r="H152" s="258">
        <v>77.109999999999999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123</v>
      </c>
      <c r="AU152" s="264" t="s">
        <v>83</v>
      </c>
      <c r="AV152" s="14" t="s">
        <v>83</v>
      </c>
      <c r="AW152" s="14" t="s">
        <v>31</v>
      </c>
      <c r="AX152" s="14" t="s">
        <v>8</v>
      </c>
      <c r="AY152" s="264" t="s">
        <v>114</v>
      </c>
    </row>
    <row r="153" s="12" customFormat="1" ht="22.8" customHeight="1">
      <c r="A153" s="12"/>
      <c r="B153" s="215"/>
      <c r="C153" s="216"/>
      <c r="D153" s="217" t="s">
        <v>73</v>
      </c>
      <c r="E153" s="229" t="s">
        <v>83</v>
      </c>
      <c r="F153" s="229" t="s">
        <v>177</v>
      </c>
      <c r="G153" s="216"/>
      <c r="H153" s="216"/>
      <c r="I153" s="219"/>
      <c r="J153" s="230">
        <f>BK153</f>
        <v>0</v>
      </c>
      <c r="K153" s="216"/>
      <c r="L153" s="221"/>
      <c r="M153" s="222"/>
      <c r="N153" s="223"/>
      <c r="O153" s="223"/>
      <c r="P153" s="224">
        <f>SUM(P154:P155)</f>
        <v>0</v>
      </c>
      <c r="Q153" s="223"/>
      <c r="R153" s="224">
        <f>SUM(R154:R155)</f>
        <v>0</v>
      </c>
      <c r="S153" s="223"/>
      <c r="T153" s="225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6" t="s">
        <v>8</v>
      </c>
      <c r="AT153" s="227" t="s">
        <v>73</v>
      </c>
      <c r="AU153" s="227" t="s">
        <v>8</v>
      </c>
      <c r="AY153" s="226" t="s">
        <v>114</v>
      </c>
      <c r="BK153" s="228">
        <f>SUM(BK154:BK155)</f>
        <v>0</v>
      </c>
    </row>
    <row r="154" s="2" customFormat="1" ht="24" customHeight="1">
      <c r="A154" s="38"/>
      <c r="B154" s="39"/>
      <c r="C154" s="231" t="s">
        <v>178</v>
      </c>
      <c r="D154" s="231" t="s">
        <v>116</v>
      </c>
      <c r="E154" s="232" t="s">
        <v>179</v>
      </c>
      <c r="F154" s="233" t="s">
        <v>180</v>
      </c>
      <c r="G154" s="234" t="s">
        <v>181</v>
      </c>
      <c r="H154" s="235">
        <v>114</v>
      </c>
      <c r="I154" s="236"/>
      <c r="J154" s="235">
        <f>ROUND(I154*H154,0)</f>
        <v>0</v>
      </c>
      <c r="K154" s="233" t="s">
        <v>120</v>
      </c>
      <c r="L154" s="44"/>
      <c r="M154" s="237" t="s">
        <v>1</v>
      </c>
      <c r="N154" s="238" t="s">
        <v>39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121</v>
      </c>
      <c r="AT154" s="241" t="s">
        <v>116</v>
      </c>
      <c r="AU154" s="241" t="s">
        <v>83</v>
      </c>
      <c r="AY154" s="17" t="s">
        <v>114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</v>
      </c>
      <c r="BK154" s="242">
        <f>ROUND(I154*H154,0)</f>
        <v>0</v>
      </c>
      <c r="BL154" s="17" t="s">
        <v>121</v>
      </c>
      <c r="BM154" s="241" t="s">
        <v>182</v>
      </c>
    </row>
    <row r="155" s="14" customFormat="1">
      <c r="A155" s="14"/>
      <c r="B155" s="254"/>
      <c r="C155" s="255"/>
      <c r="D155" s="245" t="s">
        <v>123</v>
      </c>
      <c r="E155" s="256" t="s">
        <v>1</v>
      </c>
      <c r="F155" s="257" t="s">
        <v>183</v>
      </c>
      <c r="G155" s="255"/>
      <c r="H155" s="258">
        <v>114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123</v>
      </c>
      <c r="AU155" s="264" t="s">
        <v>83</v>
      </c>
      <c r="AV155" s="14" t="s">
        <v>83</v>
      </c>
      <c r="AW155" s="14" t="s">
        <v>31</v>
      </c>
      <c r="AX155" s="14" t="s">
        <v>8</v>
      </c>
      <c r="AY155" s="264" t="s">
        <v>114</v>
      </c>
    </row>
    <row r="156" s="12" customFormat="1" ht="22.8" customHeight="1">
      <c r="A156" s="12"/>
      <c r="B156" s="215"/>
      <c r="C156" s="216"/>
      <c r="D156" s="217" t="s">
        <v>73</v>
      </c>
      <c r="E156" s="229" t="s">
        <v>131</v>
      </c>
      <c r="F156" s="229" t="s">
        <v>184</v>
      </c>
      <c r="G156" s="216"/>
      <c r="H156" s="216"/>
      <c r="I156" s="219"/>
      <c r="J156" s="230">
        <f>BK156</f>
        <v>0</v>
      </c>
      <c r="K156" s="216"/>
      <c r="L156" s="221"/>
      <c r="M156" s="222"/>
      <c r="N156" s="223"/>
      <c r="O156" s="223"/>
      <c r="P156" s="224">
        <f>SUM(P157:P160)</f>
        <v>0</v>
      </c>
      <c r="Q156" s="223"/>
      <c r="R156" s="224">
        <f>SUM(R157:R160)</f>
        <v>0</v>
      </c>
      <c r="S156" s="223"/>
      <c r="T156" s="225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6" t="s">
        <v>8</v>
      </c>
      <c r="AT156" s="227" t="s">
        <v>73</v>
      </c>
      <c r="AU156" s="227" t="s">
        <v>8</v>
      </c>
      <c r="AY156" s="226" t="s">
        <v>114</v>
      </c>
      <c r="BK156" s="228">
        <f>SUM(BK157:BK160)</f>
        <v>0</v>
      </c>
    </row>
    <row r="157" s="2" customFormat="1" ht="16.5" customHeight="1">
      <c r="A157" s="38"/>
      <c r="B157" s="39"/>
      <c r="C157" s="231" t="s">
        <v>185</v>
      </c>
      <c r="D157" s="231" t="s">
        <v>116</v>
      </c>
      <c r="E157" s="232" t="s">
        <v>186</v>
      </c>
      <c r="F157" s="233" t="s">
        <v>187</v>
      </c>
      <c r="G157" s="234" t="s">
        <v>181</v>
      </c>
      <c r="H157" s="235">
        <v>114</v>
      </c>
      <c r="I157" s="236"/>
      <c r="J157" s="235">
        <f>ROUND(I157*H157,0)</f>
        <v>0</v>
      </c>
      <c r="K157" s="233" t="s">
        <v>120</v>
      </c>
      <c r="L157" s="44"/>
      <c r="M157" s="237" t="s">
        <v>1</v>
      </c>
      <c r="N157" s="238" t="s">
        <v>39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121</v>
      </c>
      <c r="AT157" s="241" t="s">
        <v>116</v>
      </c>
      <c r="AU157" s="241" t="s">
        <v>83</v>
      </c>
      <c r="AY157" s="17" t="s">
        <v>114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</v>
      </c>
      <c r="BK157" s="242">
        <f>ROUND(I157*H157,0)</f>
        <v>0</v>
      </c>
      <c r="BL157" s="17" t="s">
        <v>121</v>
      </c>
      <c r="BM157" s="241" t="s">
        <v>188</v>
      </c>
    </row>
    <row r="158" s="14" customFormat="1">
      <c r="A158" s="14"/>
      <c r="B158" s="254"/>
      <c r="C158" s="255"/>
      <c r="D158" s="245" t="s">
        <v>123</v>
      </c>
      <c r="E158" s="256" t="s">
        <v>1</v>
      </c>
      <c r="F158" s="257" t="s">
        <v>183</v>
      </c>
      <c r="G158" s="255"/>
      <c r="H158" s="258">
        <v>114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123</v>
      </c>
      <c r="AU158" s="264" t="s">
        <v>83</v>
      </c>
      <c r="AV158" s="14" t="s">
        <v>83</v>
      </c>
      <c r="AW158" s="14" t="s">
        <v>31</v>
      </c>
      <c r="AX158" s="14" t="s">
        <v>8</v>
      </c>
      <c r="AY158" s="264" t="s">
        <v>114</v>
      </c>
    </row>
    <row r="159" s="2" customFormat="1" ht="16.5" customHeight="1">
      <c r="A159" s="38"/>
      <c r="B159" s="39"/>
      <c r="C159" s="231" t="s">
        <v>189</v>
      </c>
      <c r="D159" s="231" t="s">
        <v>116</v>
      </c>
      <c r="E159" s="232" t="s">
        <v>190</v>
      </c>
      <c r="F159" s="233" t="s">
        <v>191</v>
      </c>
      <c r="G159" s="234" t="s">
        <v>181</v>
      </c>
      <c r="H159" s="235">
        <v>72</v>
      </c>
      <c r="I159" s="236"/>
      <c r="J159" s="235">
        <f>ROUND(I159*H159,0)</f>
        <v>0</v>
      </c>
      <c r="K159" s="233" t="s">
        <v>120</v>
      </c>
      <c r="L159" s="44"/>
      <c r="M159" s="237" t="s">
        <v>1</v>
      </c>
      <c r="N159" s="238" t="s">
        <v>39</v>
      </c>
      <c r="O159" s="91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1" t="s">
        <v>121</v>
      </c>
      <c r="AT159" s="241" t="s">
        <v>116</v>
      </c>
      <c r="AU159" s="241" t="s">
        <v>83</v>
      </c>
      <c r="AY159" s="17" t="s">
        <v>114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8</v>
      </c>
      <c r="BK159" s="242">
        <f>ROUND(I159*H159,0)</f>
        <v>0</v>
      </c>
      <c r="BL159" s="17" t="s">
        <v>121</v>
      </c>
      <c r="BM159" s="241" t="s">
        <v>192</v>
      </c>
    </row>
    <row r="160" s="14" customFormat="1">
      <c r="A160" s="14"/>
      <c r="B160" s="254"/>
      <c r="C160" s="255"/>
      <c r="D160" s="245" t="s">
        <v>123</v>
      </c>
      <c r="E160" s="256" t="s">
        <v>1</v>
      </c>
      <c r="F160" s="257" t="s">
        <v>193</v>
      </c>
      <c r="G160" s="255"/>
      <c r="H160" s="258">
        <v>72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123</v>
      </c>
      <c r="AU160" s="264" t="s">
        <v>83</v>
      </c>
      <c r="AV160" s="14" t="s">
        <v>83</v>
      </c>
      <c r="AW160" s="14" t="s">
        <v>31</v>
      </c>
      <c r="AX160" s="14" t="s">
        <v>8</v>
      </c>
      <c r="AY160" s="264" t="s">
        <v>114</v>
      </c>
    </row>
    <row r="161" s="12" customFormat="1" ht="22.8" customHeight="1">
      <c r="A161" s="12"/>
      <c r="B161" s="215"/>
      <c r="C161" s="216"/>
      <c r="D161" s="217" t="s">
        <v>73</v>
      </c>
      <c r="E161" s="229" t="s">
        <v>121</v>
      </c>
      <c r="F161" s="229" t="s">
        <v>194</v>
      </c>
      <c r="G161" s="216"/>
      <c r="H161" s="216"/>
      <c r="I161" s="219"/>
      <c r="J161" s="230">
        <f>BK161</f>
        <v>0</v>
      </c>
      <c r="K161" s="216"/>
      <c r="L161" s="221"/>
      <c r="M161" s="222"/>
      <c r="N161" s="223"/>
      <c r="O161" s="223"/>
      <c r="P161" s="224">
        <f>SUM(P162:P166)</f>
        <v>0</v>
      </c>
      <c r="Q161" s="223"/>
      <c r="R161" s="224">
        <f>SUM(R162:R166)</f>
        <v>0</v>
      </c>
      <c r="S161" s="223"/>
      <c r="T161" s="225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6" t="s">
        <v>8</v>
      </c>
      <c r="AT161" s="227" t="s">
        <v>73</v>
      </c>
      <c r="AU161" s="227" t="s">
        <v>8</v>
      </c>
      <c r="AY161" s="226" t="s">
        <v>114</v>
      </c>
      <c r="BK161" s="228">
        <f>SUM(BK162:BK166)</f>
        <v>0</v>
      </c>
    </row>
    <row r="162" s="2" customFormat="1" ht="16.5" customHeight="1">
      <c r="A162" s="38"/>
      <c r="B162" s="39"/>
      <c r="C162" s="231" t="s">
        <v>9</v>
      </c>
      <c r="D162" s="231" t="s">
        <v>116</v>
      </c>
      <c r="E162" s="232" t="s">
        <v>195</v>
      </c>
      <c r="F162" s="233" t="s">
        <v>196</v>
      </c>
      <c r="G162" s="234" t="s">
        <v>119</v>
      </c>
      <c r="H162" s="235">
        <v>13.68</v>
      </c>
      <c r="I162" s="236"/>
      <c r="J162" s="235">
        <f>ROUND(I162*H162,0)</f>
        <v>0</v>
      </c>
      <c r="K162" s="233" t="s">
        <v>120</v>
      </c>
      <c r="L162" s="44"/>
      <c r="M162" s="237" t="s">
        <v>1</v>
      </c>
      <c r="N162" s="238" t="s">
        <v>39</v>
      </c>
      <c r="O162" s="91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1" t="s">
        <v>121</v>
      </c>
      <c r="AT162" s="241" t="s">
        <v>116</v>
      </c>
      <c r="AU162" s="241" t="s">
        <v>83</v>
      </c>
      <c r="AY162" s="17" t="s">
        <v>114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8</v>
      </c>
      <c r="BK162" s="242">
        <f>ROUND(I162*H162,0)</f>
        <v>0</v>
      </c>
      <c r="BL162" s="17" t="s">
        <v>121</v>
      </c>
      <c r="BM162" s="241" t="s">
        <v>197</v>
      </c>
    </row>
    <row r="163" s="13" customFormat="1">
      <c r="A163" s="13"/>
      <c r="B163" s="243"/>
      <c r="C163" s="244"/>
      <c r="D163" s="245" t="s">
        <v>123</v>
      </c>
      <c r="E163" s="246" t="s">
        <v>1</v>
      </c>
      <c r="F163" s="247" t="s">
        <v>124</v>
      </c>
      <c r="G163" s="244"/>
      <c r="H163" s="246" t="s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123</v>
      </c>
      <c r="AU163" s="253" t="s">
        <v>83</v>
      </c>
      <c r="AV163" s="13" t="s">
        <v>8</v>
      </c>
      <c r="AW163" s="13" t="s">
        <v>31</v>
      </c>
      <c r="AX163" s="13" t="s">
        <v>74</v>
      </c>
      <c r="AY163" s="253" t="s">
        <v>114</v>
      </c>
    </row>
    <row r="164" s="14" customFormat="1">
      <c r="A164" s="14"/>
      <c r="B164" s="254"/>
      <c r="C164" s="255"/>
      <c r="D164" s="245" t="s">
        <v>123</v>
      </c>
      <c r="E164" s="256" t="s">
        <v>1</v>
      </c>
      <c r="F164" s="257" t="s">
        <v>198</v>
      </c>
      <c r="G164" s="255"/>
      <c r="H164" s="258">
        <v>8.6400000000000006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123</v>
      </c>
      <c r="AU164" s="264" t="s">
        <v>83</v>
      </c>
      <c r="AV164" s="14" t="s">
        <v>83</v>
      </c>
      <c r="AW164" s="14" t="s">
        <v>31</v>
      </c>
      <c r="AX164" s="14" t="s">
        <v>74</v>
      </c>
      <c r="AY164" s="264" t="s">
        <v>114</v>
      </c>
    </row>
    <row r="165" s="14" customFormat="1">
      <c r="A165" s="14"/>
      <c r="B165" s="254"/>
      <c r="C165" s="255"/>
      <c r="D165" s="245" t="s">
        <v>123</v>
      </c>
      <c r="E165" s="256" t="s">
        <v>1</v>
      </c>
      <c r="F165" s="257" t="s">
        <v>199</v>
      </c>
      <c r="G165" s="255"/>
      <c r="H165" s="258">
        <v>5.04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123</v>
      </c>
      <c r="AU165" s="264" t="s">
        <v>83</v>
      </c>
      <c r="AV165" s="14" t="s">
        <v>83</v>
      </c>
      <c r="AW165" s="14" t="s">
        <v>31</v>
      </c>
      <c r="AX165" s="14" t="s">
        <v>74</v>
      </c>
      <c r="AY165" s="264" t="s">
        <v>114</v>
      </c>
    </row>
    <row r="166" s="15" customFormat="1">
      <c r="A166" s="15"/>
      <c r="B166" s="265"/>
      <c r="C166" s="266"/>
      <c r="D166" s="245" t="s">
        <v>123</v>
      </c>
      <c r="E166" s="267" t="s">
        <v>1</v>
      </c>
      <c r="F166" s="268" t="s">
        <v>127</v>
      </c>
      <c r="G166" s="266"/>
      <c r="H166" s="269">
        <v>13.68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5" t="s">
        <v>123</v>
      </c>
      <c r="AU166" s="275" t="s">
        <v>83</v>
      </c>
      <c r="AV166" s="15" t="s">
        <v>121</v>
      </c>
      <c r="AW166" s="15" t="s">
        <v>31</v>
      </c>
      <c r="AX166" s="15" t="s">
        <v>8</v>
      </c>
      <c r="AY166" s="275" t="s">
        <v>114</v>
      </c>
    </row>
    <row r="167" s="12" customFormat="1" ht="22.8" customHeight="1">
      <c r="A167" s="12"/>
      <c r="B167" s="215"/>
      <c r="C167" s="216"/>
      <c r="D167" s="217" t="s">
        <v>73</v>
      </c>
      <c r="E167" s="229" t="s">
        <v>154</v>
      </c>
      <c r="F167" s="229" t="s">
        <v>200</v>
      </c>
      <c r="G167" s="216"/>
      <c r="H167" s="216"/>
      <c r="I167" s="219"/>
      <c r="J167" s="230">
        <f>BK167</f>
        <v>0</v>
      </c>
      <c r="K167" s="216"/>
      <c r="L167" s="221"/>
      <c r="M167" s="222"/>
      <c r="N167" s="223"/>
      <c r="O167" s="223"/>
      <c r="P167" s="224">
        <f>SUM(P168:P191)</f>
        <v>0</v>
      </c>
      <c r="Q167" s="223"/>
      <c r="R167" s="224">
        <f>SUM(R168:R191)</f>
        <v>34.939447999999999</v>
      </c>
      <c r="S167" s="223"/>
      <c r="T167" s="225">
        <f>SUM(T168:T191)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6" t="s">
        <v>8</v>
      </c>
      <c r="AT167" s="227" t="s">
        <v>73</v>
      </c>
      <c r="AU167" s="227" t="s">
        <v>8</v>
      </c>
      <c r="AY167" s="226" t="s">
        <v>114</v>
      </c>
      <c r="BK167" s="228">
        <f>SUM(BK168:BK191)</f>
        <v>0</v>
      </c>
    </row>
    <row r="168" s="2" customFormat="1" ht="24" customHeight="1">
      <c r="A168" s="38"/>
      <c r="B168" s="39"/>
      <c r="C168" s="231" t="s">
        <v>201</v>
      </c>
      <c r="D168" s="231" t="s">
        <v>116</v>
      </c>
      <c r="E168" s="232" t="s">
        <v>202</v>
      </c>
      <c r="F168" s="233" t="s">
        <v>203</v>
      </c>
      <c r="G168" s="234" t="s">
        <v>181</v>
      </c>
      <c r="H168" s="235">
        <v>42</v>
      </c>
      <c r="I168" s="236"/>
      <c r="J168" s="235">
        <f>ROUND(I168*H168,0)</f>
        <v>0</v>
      </c>
      <c r="K168" s="233" t="s">
        <v>120</v>
      </c>
      <c r="L168" s="44"/>
      <c r="M168" s="237" t="s">
        <v>1</v>
      </c>
      <c r="N168" s="238" t="s">
        <v>39</v>
      </c>
      <c r="O168" s="91"/>
      <c r="P168" s="239">
        <f>O168*H168</f>
        <v>0</v>
      </c>
      <c r="Q168" s="239">
        <v>0.0024099999999999998</v>
      </c>
      <c r="R168" s="239">
        <f>Q168*H168</f>
        <v>0.10121999999999999</v>
      </c>
      <c r="S168" s="239">
        <v>0</v>
      </c>
      <c r="T168" s="24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1" t="s">
        <v>121</v>
      </c>
      <c r="AT168" s="241" t="s">
        <v>116</v>
      </c>
      <c r="AU168" s="241" t="s">
        <v>83</v>
      </c>
      <c r="AY168" s="17" t="s">
        <v>114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7" t="s">
        <v>8</v>
      </c>
      <c r="BK168" s="242">
        <f>ROUND(I168*H168,0)</f>
        <v>0</v>
      </c>
      <c r="BL168" s="17" t="s">
        <v>121</v>
      </c>
      <c r="BM168" s="241" t="s">
        <v>204</v>
      </c>
    </row>
    <row r="169" s="14" customFormat="1">
      <c r="A169" s="14"/>
      <c r="B169" s="254"/>
      <c r="C169" s="255"/>
      <c r="D169" s="245" t="s">
        <v>123</v>
      </c>
      <c r="E169" s="256" t="s">
        <v>1</v>
      </c>
      <c r="F169" s="257" t="s">
        <v>205</v>
      </c>
      <c r="G169" s="255"/>
      <c r="H169" s="258">
        <v>42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123</v>
      </c>
      <c r="AU169" s="264" t="s">
        <v>83</v>
      </c>
      <c r="AV169" s="14" t="s">
        <v>83</v>
      </c>
      <c r="AW169" s="14" t="s">
        <v>31</v>
      </c>
      <c r="AX169" s="14" t="s">
        <v>8</v>
      </c>
      <c r="AY169" s="264" t="s">
        <v>114</v>
      </c>
    </row>
    <row r="170" s="2" customFormat="1" ht="24" customHeight="1">
      <c r="A170" s="38"/>
      <c r="B170" s="39"/>
      <c r="C170" s="231" t="s">
        <v>206</v>
      </c>
      <c r="D170" s="231" t="s">
        <v>116</v>
      </c>
      <c r="E170" s="232" t="s">
        <v>207</v>
      </c>
      <c r="F170" s="233" t="s">
        <v>208</v>
      </c>
      <c r="G170" s="234" t="s">
        <v>181</v>
      </c>
      <c r="H170" s="235">
        <v>70.700000000000003</v>
      </c>
      <c r="I170" s="236"/>
      <c r="J170" s="235">
        <f>ROUND(I170*H170,0)</f>
        <v>0</v>
      </c>
      <c r="K170" s="233" t="s">
        <v>120</v>
      </c>
      <c r="L170" s="44"/>
      <c r="M170" s="237" t="s">
        <v>1</v>
      </c>
      <c r="N170" s="238" t="s">
        <v>39</v>
      </c>
      <c r="O170" s="91"/>
      <c r="P170" s="239">
        <f>O170*H170</f>
        <v>0</v>
      </c>
      <c r="Q170" s="239">
        <v>0.012840000000000001</v>
      </c>
      <c r="R170" s="239">
        <f>Q170*H170</f>
        <v>0.90778800000000004</v>
      </c>
      <c r="S170" s="239">
        <v>0</v>
      </c>
      <c r="T170" s="24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1" t="s">
        <v>121</v>
      </c>
      <c r="AT170" s="241" t="s">
        <v>116</v>
      </c>
      <c r="AU170" s="241" t="s">
        <v>83</v>
      </c>
      <c r="AY170" s="17" t="s">
        <v>114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7" t="s">
        <v>8</v>
      </c>
      <c r="BK170" s="242">
        <f>ROUND(I170*H170,0)</f>
        <v>0</v>
      </c>
      <c r="BL170" s="17" t="s">
        <v>121</v>
      </c>
      <c r="BM170" s="241" t="s">
        <v>209</v>
      </c>
    </row>
    <row r="171" s="14" customFormat="1">
      <c r="A171" s="14"/>
      <c r="B171" s="254"/>
      <c r="C171" s="255"/>
      <c r="D171" s="245" t="s">
        <v>123</v>
      </c>
      <c r="E171" s="256" t="s">
        <v>1</v>
      </c>
      <c r="F171" s="257" t="s">
        <v>210</v>
      </c>
      <c r="G171" s="255"/>
      <c r="H171" s="258">
        <v>41.5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123</v>
      </c>
      <c r="AU171" s="264" t="s">
        <v>83</v>
      </c>
      <c r="AV171" s="14" t="s">
        <v>83</v>
      </c>
      <c r="AW171" s="14" t="s">
        <v>31</v>
      </c>
      <c r="AX171" s="14" t="s">
        <v>74</v>
      </c>
      <c r="AY171" s="264" t="s">
        <v>114</v>
      </c>
    </row>
    <row r="172" s="14" customFormat="1">
      <c r="A172" s="14"/>
      <c r="B172" s="254"/>
      <c r="C172" s="255"/>
      <c r="D172" s="245" t="s">
        <v>123</v>
      </c>
      <c r="E172" s="256" t="s">
        <v>1</v>
      </c>
      <c r="F172" s="257" t="s">
        <v>211</v>
      </c>
      <c r="G172" s="255"/>
      <c r="H172" s="258">
        <v>29.199999999999999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123</v>
      </c>
      <c r="AU172" s="264" t="s">
        <v>83</v>
      </c>
      <c r="AV172" s="14" t="s">
        <v>83</v>
      </c>
      <c r="AW172" s="14" t="s">
        <v>31</v>
      </c>
      <c r="AX172" s="14" t="s">
        <v>74</v>
      </c>
      <c r="AY172" s="264" t="s">
        <v>114</v>
      </c>
    </row>
    <row r="173" s="15" customFormat="1">
      <c r="A173" s="15"/>
      <c r="B173" s="265"/>
      <c r="C173" s="266"/>
      <c r="D173" s="245" t="s">
        <v>123</v>
      </c>
      <c r="E173" s="267" t="s">
        <v>1</v>
      </c>
      <c r="F173" s="268" t="s">
        <v>127</v>
      </c>
      <c r="G173" s="266"/>
      <c r="H173" s="269">
        <v>70.700000000000003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5" t="s">
        <v>123</v>
      </c>
      <c r="AU173" s="275" t="s">
        <v>83</v>
      </c>
      <c r="AV173" s="15" t="s">
        <v>121</v>
      </c>
      <c r="AW173" s="15" t="s">
        <v>31</v>
      </c>
      <c r="AX173" s="15" t="s">
        <v>8</v>
      </c>
      <c r="AY173" s="275" t="s">
        <v>114</v>
      </c>
    </row>
    <row r="174" s="2" customFormat="1" ht="24" customHeight="1">
      <c r="A174" s="38"/>
      <c r="B174" s="39"/>
      <c r="C174" s="231" t="s">
        <v>212</v>
      </c>
      <c r="D174" s="231" t="s">
        <v>116</v>
      </c>
      <c r="E174" s="232" t="s">
        <v>213</v>
      </c>
      <c r="F174" s="233" t="s">
        <v>214</v>
      </c>
      <c r="G174" s="234" t="s">
        <v>215</v>
      </c>
      <c r="H174" s="235">
        <v>6</v>
      </c>
      <c r="I174" s="236"/>
      <c r="J174" s="235">
        <f>ROUND(I174*H174,0)</f>
        <v>0</v>
      </c>
      <c r="K174" s="233" t="s">
        <v>120</v>
      </c>
      <c r="L174" s="44"/>
      <c r="M174" s="237" t="s">
        <v>1</v>
      </c>
      <c r="N174" s="238" t="s">
        <v>39</v>
      </c>
      <c r="O174" s="91"/>
      <c r="P174" s="239">
        <f>O174*H174</f>
        <v>0</v>
      </c>
      <c r="Q174" s="239">
        <v>2.1167600000000002</v>
      </c>
      <c r="R174" s="239">
        <f>Q174*H174</f>
        <v>12.700560000000001</v>
      </c>
      <c r="S174" s="239">
        <v>0</v>
      </c>
      <c r="T174" s="24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1" t="s">
        <v>121</v>
      </c>
      <c r="AT174" s="241" t="s">
        <v>116</v>
      </c>
      <c r="AU174" s="241" t="s">
        <v>83</v>
      </c>
      <c r="AY174" s="17" t="s">
        <v>114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7" t="s">
        <v>8</v>
      </c>
      <c r="BK174" s="242">
        <f>ROUND(I174*H174,0)</f>
        <v>0</v>
      </c>
      <c r="BL174" s="17" t="s">
        <v>121</v>
      </c>
      <c r="BM174" s="241" t="s">
        <v>216</v>
      </c>
    </row>
    <row r="175" s="2" customFormat="1" ht="24" customHeight="1">
      <c r="A175" s="38"/>
      <c r="B175" s="39"/>
      <c r="C175" s="276" t="s">
        <v>217</v>
      </c>
      <c r="D175" s="276" t="s">
        <v>172</v>
      </c>
      <c r="E175" s="277" t="s">
        <v>218</v>
      </c>
      <c r="F175" s="278" t="s">
        <v>219</v>
      </c>
      <c r="G175" s="279" t="s">
        <v>215</v>
      </c>
      <c r="H175" s="280">
        <v>6</v>
      </c>
      <c r="I175" s="281"/>
      <c r="J175" s="280">
        <f>ROUND(I175*H175,0)</f>
        <v>0</v>
      </c>
      <c r="K175" s="278" t="s">
        <v>120</v>
      </c>
      <c r="L175" s="282"/>
      <c r="M175" s="283" t="s">
        <v>1</v>
      </c>
      <c r="N175" s="284" t="s">
        <v>39</v>
      </c>
      <c r="O175" s="91"/>
      <c r="P175" s="239">
        <f>O175*H175</f>
        <v>0</v>
      </c>
      <c r="Q175" s="239">
        <v>1.6140000000000001</v>
      </c>
      <c r="R175" s="239">
        <f>Q175*H175</f>
        <v>9.6840000000000011</v>
      </c>
      <c r="S175" s="239">
        <v>0</v>
      </c>
      <c r="T175" s="24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1" t="s">
        <v>154</v>
      </c>
      <c r="AT175" s="241" t="s">
        <v>172</v>
      </c>
      <c r="AU175" s="241" t="s">
        <v>83</v>
      </c>
      <c r="AY175" s="17" t="s">
        <v>114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7" t="s">
        <v>8</v>
      </c>
      <c r="BK175" s="242">
        <f>ROUND(I175*H175,0)</f>
        <v>0</v>
      </c>
      <c r="BL175" s="17" t="s">
        <v>121</v>
      </c>
      <c r="BM175" s="241" t="s">
        <v>220</v>
      </c>
    </row>
    <row r="176" s="2" customFormat="1" ht="24" customHeight="1">
      <c r="A176" s="38"/>
      <c r="B176" s="39"/>
      <c r="C176" s="276" t="s">
        <v>221</v>
      </c>
      <c r="D176" s="276" t="s">
        <v>172</v>
      </c>
      <c r="E176" s="277" t="s">
        <v>222</v>
      </c>
      <c r="F176" s="278" t="s">
        <v>223</v>
      </c>
      <c r="G176" s="279" t="s">
        <v>215</v>
      </c>
      <c r="H176" s="280">
        <v>5</v>
      </c>
      <c r="I176" s="281"/>
      <c r="J176" s="280">
        <f>ROUND(I176*H176,0)</f>
        <v>0</v>
      </c>
      <c r="K176" s="278" t="s">
        <v>120</v>
      </c>
      <c r="L176" s="282"/>
      <c r="M176" s="283" t="s">
        <v>1</v>
      </c>
      <c r="N176" s="284" t="s">
        <v>39</v>
      </c>
      <c r="O176" s="91"/>
      <c r="P176" s="239">
        <f>O176*H176</f>
        <v>0</v>
      </c>
      <c r="Q176" s="239">
        <v>0.254</v>
      </c>
      <c r="R176" s="239">
        <f>Q176*H176</f>
        <v>1.27</v>
      </c>
      <c r="S176" s="239">
        <v>0</v>
      </c>
      <c r="T176" s="24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1" t="s">
        <v>154</v>
      </c>
      <c r="AT176" s="241" t="s">
        <v>172</v>
      </c>
      <c r="AU176" s="241" t="s">
        <v>83</v>
      </c>
      <c r="AY176" s="17" t="s">
        <v>114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7" t="s">
        <v>8</v>
      </c>
      <c r="BK176" s="242">
        <f>ROUND(I176*H176,0)</f>
        <v>0</v>
      </c>
      <c r="BL176" s="17" t="s">
        <v>121</v>
      </c>
      <c r="BM176" s="241" t="s">
        <v>224</v>
      </c>
    </row>
    <row r="177" s="2" customFormat="1" ht="24" customHeight="1">
      <c r="A177" s="38"/>
      <c r="B177" s="39"/>
      <c r="C177" s="276" t="s">
        <v>7</v>
      </c>
      <c r="D177" s="276" t="s">
        <v>172</v>
      </c>
      <c r="E177" s="277" t="s">
        <v>225</v>
      </c>
      <c r="F177" s="278" t="s">
        <v>226</v>
      </c>
      <c r="G177" s="279" t="s">
        <v>215</v>
      </c>
      <c r="H177" s="280">
        <v>1</v>
      </c>
      <c r="I177" s="281"/>
      <c r="J177" s="280">
        <f>ROUND(I177*H177,0)</f>
        <v>0</v>
      </c>
      <c r="K177" s="278" t="s">
        <v>120</v>
      </c>
      <c r="L177" s="282"/>
      <c r="M177" s="283" t="s">
        <v>1</v>
      </c>
      <c r="N177" s="284" t="s">
        <v>39</v>
      </c>
      <c r="O177" s="91"/>
      <c r="P177" s="239">
        <f>O177*H177</f>
        <v>0</v>
      </c>
      <c r="Q177" s="239">
        <v>0.50600000000000001</v>
      </c>
      <c r="R177" s="239">
        <f>Q177*H177</f>
        <v>0.50600000000000001</v>
      </c>
      <c r="S177" s="239">
        <v>0</v>
      </c>
      <c r="T177" s="24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1" t="s">
        <v>154</v>
      </c>
      <c r="AT177" s="241" t="s">
        <v>172</v>
      </c>
      <c r="AU177" s="241" t="s">
        <v>83</v>
      </c>
      <c r="AY177" s="17" t="s">
        <v>114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7" t="s">
        <v>8</v>
      </c>
      <c r="BK177" s="242">
        <f>ROUND(I177*H177,0)</f>
        <v>0</v>
      </c>
      <c r="BL177" s="17" t="s">
        <v>121</v>
      </c>
      <c r="BM177" s="241" t="s">
        <v>227</v>
      </c>
    </row>
    <row r="178" s="2" customFormat="1" ht="24" customHeight="1">
      <c r="A178" s="38"/>
      <c r="B178" s="39"/>
      <c r="C178" s="276" t="s">
        <v>228</v>
      </c>
      <c r="D178" s="276" t="s">
        <v>172</v>
      </c>
      <c r="E178" s="277" t="s">
        <v>229</v>
      </c>
      <c r="F178" s="278" t="s">
        <v>230</v>
      </c>
      <c r="G178" s="279" t="s">
        <v>215</v>
      </c>
      <c r="H178" s="280">
        <v>3</v>
      </c>
      <c r="I178" s="281"/>
      <c r="J178" s="280">
        <f>ROUND(I178*H178,0)</f>
        <v>0</v>
      </c>
      <c r="K178" s="278" t="s">
        <v>120</v>
      </c>
      <c r="L178" s="282"/>
      <c r="M178" s="283" t="s">
        <v>1</v>
      </c>
      <c r="N178" s="284" t="s">
        <v>39</v>
      </c>
      <c r="O178" s="91"/>
      <c r="P178" s="239">
        <f>O178*H178</f>
        <v>0</v>
      </c>
      <c r="Q178" s="239">
        <v>1.0129999999999999</v>
      </c>
      <c r="R178" s="239">
        <f>Q178*H178</f>
        <v>3.0389999999999997</v>
      </c>
      <c r="S178" s="239">
        <v>0</v>
      </c>
      <c r="T178" s="24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1" t="s">
        <v>154</v>
      </c>
      <c r="AT178" s="241" t="s">
        <v>172</v>
      </c>
      <c r="AU178" s="241" t="s">
        <v>83</v>
      </c>
      <c r="AY178" s="17" t="s">
        <v>114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7" t="s">
        <v>8</v>
      </c>
      <c r="BK178" s="242">
        <f>ROUND(I178*H178,0)</f>
        <v>0</v>
      </c>
      <c r="BL178" s="17" t="s">
        <v>121</v>
      </c>
      <c r="BM178" s="241" t="s">
        <v>231</v>
      </c>
    </row>
    <row r="179" s="2" customFormat="1" ht="24" customHeight="1">
      <c r="A179" s="38"/>
      <c r="B179" s="39"/>
      <c r="C179" s="276" t="s">
        <v>232</v>
      </c>
      <c r="D179" s="276" t="s">
        <v>172</v>
      </c>
      <c r="E179" s="277" t="s">
        <v>233</v>
      </c>
      <c r="F179" s="278" t="s">
        <v>234</v>
      </c>
      <c r="G179" s="279" t="s">
        <v>215</v>
      </c>
      <c r="H179" s="280">
        <v>6</v>
      </c>
      <c r="I179" s="281"/>
      <c r="J179" s="280">
        <f>ROUND(I179*H179,0)</f>
        <v>0</v>
      </c>
      <c r="K179" s="278" t="s">
        <v>120</v>
      </c>
      <c r="L179" s="282"/>
      <c r="M179" s="283" t="s">
        <v>1</v>
      </c>
      <c r="N179" s="284" t="s">
        <v>39</v>
      </c>
      <c r="O179" s="91"/>
      <c r="P179" s="239">
        <f>O179*H179</f>
        <v>0</v>
      </c>
      <c r="Q179" s="239">
        <v>0.54800000000000004</v>
      </c>
      <c r="R179" s="239">
        <f>Q179*H179</f>
        <v>3.2880000000000003</v>
      </c>
      <c r="S179" s="239">
        <v>0</v>
      </c>
      <c r="T179" s="24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1" t="s">
        <v>154</v>
      </c>
      <c r="AT179" s="241" t="s">
        <v>172</v>
      </c>
      <c r="AU179" s="241" t="s">
        <v>83</v>
      </c>
      <c r="AY179" s="17" t="s">
        <v>114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7" t="s">
        <v>8</v>
      </c>
      <c r="BK179" s="242">
        <f>ROUND(I179*H179,0)</f>
        <v>0</v>
      </c>
      <c r="BL179" s="17" t="s">
        <v>121</v>
      </c>
      <c r="BM179" s="241" t="s">
        <v>235</v>
      </c>
    </row>
    <row r="180" s="2" customFormat="1" ht="24" customHeight="1">
      <c r="A180" s="38"/>
      <c r="B180" s="39"/>
      <c r="C180" s="276" t="s">
        <v>236</v>
      </c>
      <c r="D180" s="276" t="s">
        <v>172</v>
      </c>
      <c r="E180" s="277" t="s">
        <v>237</v>
      </c>
      <c r="F180" s="278" t="s">
        <v>238</v>
      </c>
      <c r="G180" s="279" t="s">
        <v>215</v>
      </c>
      <c r="H180" s="280">
        <v>4</v>
      </c>
      <c r="I180" s="281"/>
      <c r="J180" s="280">
        <f>ROUND(I180*H180,0)</f>
        <v>0</v>
      </c>
      <c r="K180" s="278" t="s">
        <v>120</v>
      </c>
      <c r="L180" s="282"/>
      <c r="M180" s="283" t="s">
        <v>1</v>
      </c>
      <c r="N180" s="284" t="s">
        <v>39</v>
      </c>
      <c r="O180" s="91"/>
      <c r="P180" s="239">
        <f>O180*H180</f>
        <v>0</v>
      </c>
      <c r="Q180" s="239">
        <v>0.040000000000000001</v>
      </c>
      <c r="R180" s="239">
        <f>Q180*H180</f>
        <v>0.16</v>
      </c>
      <c r="S180" s="239">
        <v>0</v>
      </c>
      <c r="T180" s="24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1" t="s">
        <v>154</v>
      </c>
      <c r="AT180" s="241" t="s">
        <v>172</v>
      </c>
      <c r="AU180" s="241" t="s">
        <v>83</v>
      </c>
      <c r="AY180" s="17" t="s">
        <v>114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7" t="s">
        <v>8</v>
      </c>
      <c r="BK180" s="242">
        <f>ROUND(I180*H180,0)</f>
        <v>0</v>
      </c>
      <c r="BL180" s="17" t="s">
        <v>121</v>
      </c>
      <c r="BM180" s="241" t="s">
        <v>239</v>
      </c>
    </row>
    <row r="181" s="2" customFormat="1" ht="24" customHeight="1">
      <c r="A181" s="38"/>
      <c r="B181" s="39"/>
      <c r="C181" s="276" t="s">
        <v>240</v>
      </c>
      <c r="D181" s="276" t="s">
        <v>172</v>
      </c>
      <c r="E181" s="277" t="s">
        <v>241</v>
      </c>
      <c r="F181" s="278" t="s">
        <v>242</v>
      </c>
      <c r="G181" s="279" t="s">
        <v>215</v>
      </c>
      <c r="H181" s="280">
        <v>1</v>
      </c>
      <c r="I181" s="281"/>
      <c r="J181" s="280">
        <f>ROUND(I181*H181,0)</f>
        <v>0</v>
      </c>
      <c r="K181" s="278" t="s">
        <v>120</v>
      </c>
      <c r="L181" s="282"/>
      <c r="M181" s="283" t="s">
        <v>1</v>
      </c>
      <c r="N181" s="284" t="s">
        <v>39</v>
      </c>
      <c r="O181" s="91"/>
      <c r="P181" s="239">
        <f>O181*H181</f>
        <v>0</v>
      </c>
      <c r="Q181" s="239">
        <v>0.050999999999999997</v>
      </c>
      <c r="R181" s="239">
        <f>Q181*H181</f>
        <v>0.050999999999999997</v>
      </c>
      <c r="S181" s="239">
        <v>0</v>
      </c>
      <c r="T181" s="24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1" t="s">
        <v>154</v>
      </c>
      <c r="AT181" s="241" t="s">
        <v>172</v>
      </c>
      <c r="AU181" s="241" t="s">
        <v>83</v>
      </c>
      <c r="AY181" s="17" t="s">
        <v>114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7" t="s">
        <v>8</v>
      </c>
      <c r="BK181" s="242">
        <f>ROUND(I181*H181,0)</f>
        <v>0</v>
      </c>
      <c r="BL181" s="17" t="s">
        <v>121</v>
      </c>
      <c r="BM181" s="241" t="s">
        <v>243</v>
      </c>
    </row>
    <row r="182" s="2" customFormat="1" ht="24" customHeight="1">
      <c r="A182" s="38"/>
      <c r="B182" s="39"/>
      <c r="C182" s="276" t="s">
        <v>244</v>
      </c>
      <c r="D182" s="276" t="s">
        <v>172</v>
      </c>
      <c r="E182" s="277" t="s">
        <v>245</v>
      </c>
      <c r="F182" s="278" t="s">
        <v>246</v>
      </c>
      <c r="G182" s="279" t="s">
        <v>215</v>
      </c>
      <c r="H182" s="280">
        <v>4</v>
      </c>
      <c r="I182" s="281"/>
      <c r="J182" s="280">
        <f>ROUND(I182*H182,0)</f>
        <v>0</v>
      </c>
      <c r="K182" s="278" t="s">
        <v>120</v>
      </c>
      <c r="L182" s="282"/>
      <c r="M182" s="283" t="s">
        <v>1</v>
      </c>
      <c r="N182" s="284" t="s">
        <v>39</v>
      </c>
      <c r="O182" s="91"/>
      <c r="P182" s="239">
        <f>O182*H182</f>
        <v>0</v>
      </c>
      <c r="Q182" s="239">
        <v>0.068000000000000005</v>
      </c>
      <c r="R182" s="239">
        <f>Q182*H182</f>
        <v>0.27200000000000002</v>
      </c>
      <c r="S182" s="239">
        <v>0</v>
      </c>
      <c r="T182" s="24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1" t="s">
        <v>154</v>
      </c>
      <c r="AT182" s="241" t="s">
        <v>172</v>
      </c>
      <c r="AU182" s="241" t="s">
        <v>83</v>
      </c>
      <c r="AY182" s="17" t="s">
        <v>114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7" t="s">
        <v>8</v>
      </c>
      <c r="BK182" s="242">
        <f>ROUND(I182*H182,0)</f>
        <v>0</v>
      </c>
      <c r="BL182" s="17" t="s">
        <v>121</v>
      </c>
      <c r="BM182" s="241" t="s">
        <v>247</v>
      </c>
    </row>
    <row r="183" s="2" customFormat="1" ht="24" customHeight="1">
      <c r="A183" s="38"/>
      <c r="B183" s="39"/>
      <c r="C183" s="276" t="s">
        <v>248</v>
      </c>
      <c r="D183" s="276" t="s">
        <v>172</v>
      </c>
      <c r="E183" s="277" t="s">
        <v>249</v>
      </c>
      <c r="F183" s="278" t="s">
        <v>250</v>
      </c>
      <c r="G183" s="279" t="s">
        <v>215</v>
      </c>
      <c r="H183" s="280">
        <v>1</v>
      </c>
      <c r="I183" s="281"/>
      <c r="J183" s="280">
        <f>ROUND(I183*H183,0)</f>
        <v>0</v>
      </c>
      <c r="K183" s="278" t="s">
        <v>120</v>
      </c>
      <c r="L183" s="282"/>
      <c r="M183" s="283" t="s">
        <v>1</v>
      </c>
      <c r="N183" s="284" t="s">
        <v>39</v>
      </c>
      <c r="O183" s="91"/>
      <c r="P183" s="239">
        <f>O183*H183</f>
        <v>0</v>
      </c>
      <c r="Q183" s="239">
        <v>0.081000000000000003</v>
      </c>
      <c r="R183" s="239">
        <f>Q183*H183</f>
        <v>0.081000000000000003</v>
      </c>
      <c r="S183" s="239">
        <v>0</v>
      </c>
      <c r="T183" s="24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1" t="s">
        <v>154</v>
      </c>
      <c r="AT183" s="241" t="s">
        <v>172</v>
      </c>
      <c r="AU183" s="241" t="s">
        <v>83</v>
      </c>
      <c r="AY183" s="17" t="s">
        <v>114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7" t="s">
        <v>8</v>
      </c>
      <c r="BK183" s="242">
        <f>ROUND(I183*H183,0)</f>
        <v>0</v>
      </c>
      <c r="BL183" s="17" t="s">
        <v>121</v>
      </c>
      <c r="BM183" s="241" t="s">
        <v>251</v>
      </c>
    </row>
    <row r="184" s="2" customFormat="1" ht="24" customHeight="1">
      <c r="A184" s="38"/>
      <c r="B184" s="39"/>
      <c r="C184" s="231" t="s">
        <v>252</v>
      </c>
      <c r="D184" s="231" t="s">
        <v>116</v>
      </c>
      <c r="E184" s="232" t="s">
        <v>253</v>
      </c>
      <c r="F184" s="233" t="s">
        <v>254</v>
      </c>
      <c r="G184" s="234" t="s">
        <v>215</v>
      </c>
      <c r="H184" s="235">
        <v>5</v>
      </c>
      <c r="I184" s="236"/>
      <c r="J184" s="235">
        <f>ROUND(I184*H184,0)</f>
        <v>0</v>
      </c>
      <c r="K184" s="233" t="s">
        <v>255</v>
      </c>
      <c r="L184" s="44"/>
      <c r="M184" s="237" t="s">
        <v>1</v>
      </c>
      <c r="N184" s="238" t="s">
        <v>39</v>
      </c>
      <c r="O184" s="91"/>
      <c r="P184" s="239">
        <f>O184*H184</f>
        <v>0</v>
      </c>
      <c r="Q184" s="239">
        <v>0.14494000000000001</v>
      </c>
      <c r="R184" s="239">
        <f>Q184*H184</f>
        <v>0.72470000000000012</v>
      </c>
      <c r="S184" s="239">
        <v>0</v>
      </c>
      <c r="T184" s="24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1" t="s">
        <v>121</v>
      </c>
      <c r="AT184" s="241" t="s">
        <v>116</v>
      </c>
      <c r="AU184" s="241" t="s">
        <v>83</v>
      </c>
      <c r="AY184" s="17" t="s">
        <v>114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7" t="s">
        <v>8</v>
      </c>
      <c r="BK184" s="242">
        <f>ROUND(I184*H184,0)</f>
        <v>0</v>
      </c>
      <c r="BL184" s="17" t="s">
        <v>121</v>
      </c>
      <c r="BM184" s="241" t="s">
        <v>256</v>
      </c>
    </row>
    <row r="185" s="2" customFormat="1" ht="24" customHeight="1">
      <c r="A185" s="38"/>
      <c r="B185" s="39"/>
      <c r="C185" s="276" t="s">
        <v>257</v>
      </c>
      <c r="D185" s="276" t="s">
        <v>172</v>
      </c>
      <c r="E185" s="277" t="s">
        <v>258</v>
      </c>
      <c r="F185" s="278" t="s">
        <v>259</v>
      </c>
      <c r="G185" s="279" t="s">
        <v>215</v>
      </c>
      <c r="H185" s="280">
        <v>5</v>
      </c>
      <c r="I185" s="281"/>
      <c r="J185" s="280">
        <f>ROUND(I185*H185,0)</f>
        <v>0</v>
      </c>
      <c r="K185" s="278" t="s">
        <v>255</v>
      </c>
      <c r="L185" s="282"/>
      <c r="M185" s="283" t="s">
        <v>1</v>
      </c>
      <c r="N185" s="284" t="s">
        <v>39</v>
      </c>
      <c r="O185" s="91"/>
      <c r="P185" s="239">
        <f>O185*H185</f>
        <v>0</v>
      </c>
      <c r="Q185" s="239">
        <v>0.34699999999999998</v>
      </c>
      <c r="R185" s="239">
        <f>Q185*H185</f>
        <v>1.7349999999999999</v>
      </c>
      <c r="S185" s="239">
        <v>0</v>
      </c>
      <c r="T185" s="24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1" t="s">
        <v>154</v>
      </c>
      <c r="AT185" s="241" t="s">
        <v>172</v>
      </c>
      <c r="AU185" s="241" t="s">
        <v>83</v>
      </c>
      <c r="AY185" s="17" t="s">
        <v>114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7" t="s">
        <v>8</v>
      </c>
      <c r="BK185" s="242">
        <f>ROUND(I185*H185,0)</f>
        <v>0</v>
      </c>
      <c r="BL185" s="17" t="s">
        <v>121</v>
      </c>
      <c r="BM185" s="241" t="s">
        <v>260</v>
      </c>
    </row>
    <row r="186" s="2" customFormat="1" ht="16.5" customHeight="1">
      <c r="A186" s="38"/>
      <c r="B186" s="39"/>
      <c r="C186" s="231" t="s">
        <v>261</v>
      </c>
      <c r="D186" s="231" t="s">
        <v>116</v>
      </c>
      <c r="E186" s="232" t="s">
        <v>262</v>
      </c>
      <c r="F186" s="233" t="s">
        <v>263</v>
      </c>
      <c r="G186" s="234" t="s">
        <v>215</v>
      </c>
      <c r="H186" s="235">
        <v>6</v>
      </c>
      <c r="I186" s="236"/>
      <c r="J186" s="235">
        <f>ROUND(I186*H186,0)</f>
        <v>0</v>
      </c>
      <c r="K186" s="233" t="s">
        <v>120</v>
      </c>
      <c r="L186" s="44"/>
      <c r="M186" s="237" t="s">
        <v>1</v>
      </c>
      <c r="N186" s="238" t="s">
        <v>39</v>
      </c>
      <c r="O186" s="91"/>
      <c r="P186" s="239">
        <f>O186*H186</f>
        <v>0</v>
      </c>
      <c r="Q186" s="239">
        <v>0.0117</v>
      </c>
      <c r="R186" s="239">
        <f>Q186*H186</f>
        <v>0.070199999999999999</v>
      </c>
      <c r="S186" s="239">
        <v>0</v>
      </c>
      <c r="T186" s="24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1" t="s">
        <v>121</v>
      </c>
      <c r="AT186" s="241" t="s">
        <v>116</v>
      </c>
      <c r="AU186" s="241" t="s">
        <v>83</v>
      </c>
      <c r="AY186" s="17" t="s">
        <v>114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7" t="s">
        <v>8</v>
      </c>
      <c r="BK186" s="242">
        <f>ROUND(I186*H186,0)</f>
        <v>0</v>
      </c>
      <c r="BL186" s="17" t="s">
        <v>121</v>
      </c>
      <c r="BM186" s="241" t="s">
        <v>264</v>
      </c>
    </row>
    <row r="187" s="14" customFormat="1">
      <c r="A187" s="14"/>
      <c r="B187" s="254"/>
      <c r="C187" s="255"/>
      <c r="D187" s="245" t="s">
        <v>123</v>
      </c>
      <c r="E187" s="256" t="s">
        <v>1</v>
      </c>
      <c r="F187" s="257" t="s">
        <v>265</v>
      </c>
      <c r="G187" s="255"/>
      <c r="H187" s="258">
        <v>6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123</v>
      </c>
      <c r="AU187" s="264" t="s">
        <v>83</v>
      </c>
      <c r="AV187" s="14" t="s">
        <v>83</v>
      </c>
      <c r="AW187" s="14" t="s">
        <v>31</v>
      </c>
      <c r="AX187" s="14" t="s">
        <v>8</v>
      </c>
      <c r="AY187" s="264" t="s">
        <v>114</v>
      </c>
    </row>
    <row r="188" s="2" customFormat="1" ht="24" customHeight="1">
      <c r="A188" s="38"/>
      <c r="B188" s="39"/>
      <c r="C188" s="276" t="s">
        <v>266</v>
      </c>
      <c r="D188" s="276" t="s">
        <v>172</v>
      </c>
      <c r="E188" s="277" t="s">
        <v>267</v>
      </c>
      <c r="F188" s="278" t="s">
        <v>268</v>
      </c>
      <c r="G188" s="279" t="s">
        <v>215</v>
      </c>
      <c r="H188" s="280">
        <v>6</v>
      </c>
      <c r="I188" s="281"/>
      <c r="J188" s="280">
        <f>ROUND(I188*H188,0)</f>
        <v>0</v>
      </c>
      <c r="K188" s="278" t="s">
        <v>120</v>
      </c>
      <c r="L188" s="282"/>
      <c r="M188" s="283" t="s">
        <v>1</v>
      </c>
      <c r="N188" s="284" t="s">
        <v>39</v>
      </c>
      <c r="O188" s="91"/>
      <c r="P188" s="239">
        <f>O188*H188</f>
        <v>0</v>
      </c>
      <c r="Q188" s="239">
        <v>0.045999999999999999</v>
      </c>
      <c r="R188" s="239">
        <f>Q188*H188</f>
        <v>0.27600000000000002</v>
      </c>
      <c r="S188" s="239">
        <v>0</v>
      </c>
      <c r="T188" s="24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1" t="s">
        <v>154</v>
      </c>
      <c r="AT188" s="241" t="s">
        <v>172</v>
      </c>
      <c r="AU188" s="241" t="s">
        <v>83</v>
      </c>
      <c r="AY188" s="17" t="s">
        <v>114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7" t="s">
        <v>8</v>
      </c>
      <c r="BK188" s="242">
        <f>ROUND(I188*H188,0)</f>
        <v>0</v>
      </c>
      <c r="BL188" s="17" t="s">
        <v>121</v>
      </c>
      <c r="BM188" s="241" t="s">
        <v>269</v>
      </c>
    </row>
    <row r="189" s="2" customFormat="1" ht="24" customHeight="1">
      <c r="A189" s="38"/>
      <c r="B189" s="39"/>
      <c r="C189" s="276" t="s">
        <v>270</v>
      </c>
      <c r="D189" s="276" t="s">
        <v>172</v>
      </c>
      <c r="E189" s="277" t="s">
        <v>271</v>
      </c>
      <c r="F189" s="278" t="s">
        <v>272</v>
      </c>
      <c r="G189" s="279" t="s">
        <v>215</v>
      </c>
      <c r="H189" s="280">
        <v>1</v>
      </c>
      <c r="I189" s="281"/>
      <c r="J189" s="280">
        <f>ROUND(I189*H189,0)</f>
        <v>0</v>
      </c>
      <c r="K189" s="278" t="s">
        <v>120</v>
      </c>
      <c r="L189" s="282"/>
      <c r="M189" s="283" t="s">
        <v>1</v>
      </c>
      <c r="N189" s="284" t="s">
        <v>39</v>
      </c>
      <c r="O189" s="91"/>
      <c r="P189" s="239">
        <f>O189*H189</f>
        <v>0</v>
      </c>
      <c r="Q189" s="239">
        <v>0.065000000000000002</v>
      </c>
      <c r="R189" s="239">
        <f>Q189*H189</f>
        <v>0.065000000000000002</v>
      </c>
      <c r="S189" s="239">
        <v>0</v>
      </c>
      <c r="T189" s="24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1" t="s">
        <v>154</v>
      </c>
      <c r="AT189" s="241" t="s">
        <v>172</v>
      </c>
      <c r="AU189" s="241" t="s">
        <v>83</v>
      </c>
      <c r="AY189" s="17" t="s">
        <v>114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7" t="s">
        <v>8</v>
      </c>
      <c r="BK189" s="242">
        <f>ROUND(I189*H189,0)</f>
        <v>0</v>
      </c>
      <c r="BL189" s="17" t="s">
        <v>121</v>
      </c>
      <c r="BM189" s="241" t="s">
        <v>273</v>
      </c>
    </row>
    <row r="190" s="2" customFormat="1" ht="16.5" customHeight="1">
      <c r="A190" s="38"/>
      <c r="B190" s="39"/>
      <c r="C190" s="231" t="s">
        <v>274</v>
      </c>
      <c r="D190" s="231" t="s">
        <v>116</v>
      </c>
      <c r="E190" s="232" t="s">
        <v>275</v>
      </c>
      <c r="F190" s="233" t="s">
        <v>276</v>
      </c>
      <c r="G190" s="234" t="s">
        <v>181</v>
      </c>
      <c r="H190" s="235">
        <v>114</v>
      </c>
      <c r="I190" s="236"/>
      <c r="J190" s="235">
        <f>ROUND(I190*H190,0)</f>
        <v>0</v>
      </c>
      <c r="K190" s="233" t="s">
        <v>120</v>
      </c>
      <c r="L190" s="44"/>
      <c r="M190" s="237" t="s">
        <v>1</v>
      </c>
      <c r="N190" s="238" t="s">
        <v>39</v>
      </c>
      <c r="O190" s="91"/>
      <c r="P190" s="239">
        <f>O190*H190</f>
        <v>0</v>
      </c>
      <c r="Q190" s="239">
        <v>6.9999999999999994E-05</v>
      </c>
      <c r="R190" s="239">
        <f>Q190*H190</f>
        <v>0.0079799999999999992</v>
      </c>
      <c r="S190" s="239">
        <v>0</v>
      </c>
      <c r="T190" s="24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1" t="s">
        <v>121</v>
      </c>
      <c r="AT190" s="241" t="s">
        <v>116</v>
      </c>
      <c r="AU190" s="241" t="s">
        <v>83</v>
      </c>
      <c r="AY190" s="17" t="s">
        <v>114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7" t="s">
        <v>8</v>
      </c>
      <c r="BK190" s="242">
        <f>ROUND(I190*H190,0)</f>
        <v>0</v>
      </c>
      <c r="BL190" s="17" t="s">
        <v>121</v>
      </c>
      <c r="BM190" s="241" t="s">
        <v>277</v>
      </c>
    </row>
    <row r="191" s="14" customFormat="1">
      <c r="A191" s="14"/>
      <c r="B191" s="254"/>
      <c r="C191" s="255"/>
      <c r="D191" s="245" t="s">
        <v>123</v>
      </c>
      <c r="E191" s="256" t="s">
        <v>1</v>
      </c>
      <c r="F191" s="257" t="s">
        <v>183</v>
      </c>
      <c r="G191" s="255"/>
      <c r="H191" s="258">
        <v>114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123</v>
      </c>
      <c r="AU191" s="264" t="s">
        <v>83</v>
      </c>
      <c r="AV191" s="14" t="s">
        <v>83</v>
      </c>
      <c r="AW191" s="14" t="s">
        <v>31</v>
      </c>
      <c r="AX191" s="14" t="s">
        <v>8</v>
      </c>
      <c r="AY191" s="264" t="s">
        <v>114</v>
      </c>
    </row>
    <row r="192" s="12" customFormat="1" ht="22.8" customHeight="1">
      <c r="A192" s="12"/>
      <c r="B192" s="215"/>
      <c r="C192" s="216"/>
      <c r="D192" s="217" t="s">
        <v>73</v>
      </c>
      <c r="E192" s="229" t="s">
        <v>278</v>
      </c>
      <c r="F192" s="229" t="s">
        <v>279</v>
      </c>
      <c r="G192" s="216"/>
      <c r="H192" s="216"/>
      <c r="I192" s="219"/>
      <c r="J192" s="230">
        <f>BK192</f>
        <v>0</v>
      </c>
      <c r="K192" s="216"/>
      <c r="L192" s="221"/>
      <c r="M192" s="222"/>
      <c r="N192" s="223"/>
      <c r="O192" s="223"/>
      <c r="P192" s="224">
        <f>P193</f>
        <v>0</v>
      </c>
      <c r="Q192" s="223"/>
      <c r="R192" s="224">
        <f>R193</f>
        <v>0</v>
      </c>
      <c r="S192" s="223"/>
      <c r="T192" s="225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6" t="s">
        <v>8</v>
      </c>
      <c r="AT192" s="227" t="s">
        <v>73</v>
      </c>
      <c r="AU192" s="227" t="s">
        <v>8</v>
      </c>
      <c r="AY192" s="226" t="s">
        <v>114</v>
      </c>
      <c r="BK192" s="228">
        <f>BK193</f>
        <v>0</v>
      </c>
    </row>
    <row r="193" s="2" customFormat="1" ht="24" customHeight="1">
      <c r="A193" s="38"/>
      <c r="B193" s="39"/>
      <c r="C193" s="231" t="s">
        <v>280</v>
      </c>
      <c r="D193" s="231" t="s">
        <v>116</v>
      </c>
      <c r="E193" s="232" t="s">
        <v>281</v>
      </c>
      <c r="F193" s="233" t="s">
        <v>282</v>
      </c>
      <c r="G193" s="234" t="s">
        <v>157</v>
      </c>
      <c r="H193" s="235">
        <v>35.18</v>
      </c>
      <c r="I193" s="236"/>
      <c r="J193" s="235">
        <f>ROUND(I193*H193,0)</f>
        <v>0</v>
      </c>
      <c r="K193" s="233" t="s">
        <v>120</v>
      </c>
      <c r="L193" s="44"/>
      <c r="M193" s="285" t="s">
        <v>1</v>
      </c>
      <c r="N193" s="286" t="s">
        <v>39</v>
      </c>
      <c r="O193" s="287"/>
      <c r="P193" s="288">
        <f>O193*H193</f>
        <v>0</v>
      </c>
      <c r="Q193" s="288">
        <v>0</v>
      </c>
      <c r="R193" s="288">
        <f>Q193*H193</f>
        <v>0</v>
      </c>
      <c r="S193" s="288">
        <v>0</v>
      </c>
      <c r="T193" s="28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1" t="s">
        <v>121</v>
      </c>
      <c r="AT193" s="241" t="s">
        <v>116</v>
      </c>
      <c r="AU193" s="241" t="s">
        <v>83</v>
      </c>
      <c r="AY193" s="17" t="s">
        <v>114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7" t="s">
        <v>8</v>
      </c>
      <c r="BK193" s="242">
        <f>ROUND(I193*H193,0)</f>
        <v>0</v>
      </c>
      <c r="BL193" s="17" t="s">
        <v>121</v>
      </c>
      <c r="BM193" s="241" t="s">
        <v>283</v>
      </c>
    </row>
    <row r="194" s="2" customFormat="1" ht="6.96" customHeight="1">
      <c r="A194" s="38"/>
      <c r="B194" s="66"/>
      <c r="C194" s="67"/>
      <c r="D194" s="67"/>
      <c r="E194" s="67"/>
      <c r="F194" s="67"/>
      <c r="G194" s="67"/>
      <c r="H194" s="67"/>
      <c r="I194" s="179"/>
      <c r="J194" s="67"/>
      <c r="K194" s="67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jzxcW+oapvXgPzFk+MF2CZzeRoWpg1iMz1rl6Bkt1UYcL6Xzt6079SAPfZorj2hraofOBPGbogefuPqIl3LNsg==" hashValue="UnvjNnk5bDfYQWsqKBcGBSvdTziHBnef17PDWHGrGq+NyWJSztHVaPxypAyErqXDCis3MmNHse9vYnWvFcdZPg==" algorithmName="SHA-512" password="CC35"/>
  <autoFilter ref="C122:K19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2019-10-14T11:11:04Z</dcterms:created>
  <dcterms:modified xsi:type="dcterms:W3CDTF">2019-10-14T11:11:05Z</dcterms:modified>
</cp:coreProperties>
</file>